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340" windowHeight="6600" activeTab="2"/>
  </bookViews>
  <sheets>
    <sheet name="INFO" sheetId="1" r:id="rId1"/>
    <sheet name="Feuil1" sheetId="2" r:id="rId2"/>
    <sheet name="tableau" sheetId="3" r:id="rId3"/>
    <sheet name="Clt 9 à 12" sheetId="4" r:id="rId4"/>
    <sheet name="Clt 13 à 16" sheetId="5" r:id="rId5"/>
    <sheet name="tables ou terrains" sheetId="6" r:id="rId6"/>
    <sheet name="Résultats" sheetId="7" r:id="rId7"/>
  </sheets>
  <externalReferences>
    <externalReference r:id="rId10"/>
  </externalReferences>
  <definedNames>
    <definedName name="__1">'tables ou terrains'!$D$2</definedName>
    <definedName name="__10">'tables ou terrains'!$M$2:$M$11</definedName>
    <definedName name="__11">'tables ou terrains'!$N$2:$N$12</definedName>
    <definedName name="__12">'tables ou terrains'!$O$2:$O$13</definedName>
    <definedName name="__13">'tables ou terrains'!$P$2:$P$14</definedName>
    <definedName name="__14">'tables ou terrains'!$Q$2:$Q$15</definedName>
    <definedName name="__15">'tables ou terrains'!$R$2:$R$16</definedName>
    <definedName name="__16">'tables ou terrains'!$S$2:$S$17</definedName>
    <definedName name="__17">'tables ou terrains'!$T$2:$T$18</definedName>
    <definedName name="__18">'tables ou terrains'!$U$2:$U$19</definedName>
    <definedName name="__19">'tables ou terrains'!$V$2:$V$20</definedName>
    <definedName name="__2">'tables ou terrains'!$E$2:$E$3</definedName>
    <definedName name="__20">'tables ou terrains'!$W$2:$W$21</definedName>
    <definedName name="__21">'tables ou terrains'!$X$2:$X$22</definedName>
    <definedName name="__22">'tables ou terrains'!$Y$2:$Y$23</definedName>
    <definedName name="__23">'tables ou terrains'!$Z$2:$Z$24</definedName>
    <definedName name="__24">'tables ou terrains'!$AA$2:$AA$25</definedName>
    <definedName name="__25">'tables ou terrains'!$AB$2:$AB$26</definedName>
    <definedName name="__26">'tables ou terrains'!$AC$2:$AC$27</definedName>
    <definedName name="__27">'tables ou terrains'!$AD$2:$AD$28</definedName>
    <definedName name="__28">'tables ou terrains'!$AE$2:$AE$29</definedName>
    <definedName name="__29">'tables ou terrains'!$AF$2:$AF$30</definedName>
    <definedName name="__3">'tables ou terrains'!$F$2:$F$4</definedName>
    <definedName name="__30">'tables ou terrains'!$AG$2:$AG$31</definedName>
    <definedName name="__31">'tables ou terrains'!$AH$2:$AH$32</definedName>
    <definedName name="__32">'tables ou terrains'!$AI$2:$AI$33</definedName>
    <definedName name="__33">'tables ou terrains'!$AJ$2:$AJ$34</definedName>
    <definedName name="__34">'tables ou terrains'!$AK$2:$AK$35</definedName>
    <definedName name="__35">'tables ou terrains'!$AL$2:$AL$36</definedName>
    <definedName name="__36">'tables ou terrains'!$AM$2:$AM$37</definedName>
    <definedName name="__37">'tables ou terrains'!$AN$2:$AN$38</definedName>
    <definedName name="__38">'tables ou terrains'!$AO$2:$AO$39</definedName>
    <definedName name="__39">'tables ou terrains'!$AP$2:$AP$40</definedName>
    <definedName name="__4">'tables ou terrains'!$G$2:$G$5</definedName>
    <definedName name="__40">'tables ou terrains'!$AQ$2:$AQ$41</definedName>
    <definedName name="__5">'tables ou terrains'!$H$2:$H$6</definedName>
    <definedName name="__6">'tables ou terrains'!$I$2:$I$7</definedName>
    <definedName name="__7">'tables ou terrains'!$J$2:$J$8</definedName>
    <definedName name="__8">'tables ou terrains'!$K$2:$K$9</definedName>
    <definedName name="__9">'tables ou terrains'!$L$2:$L$10</definedName>
    <definedName name="_1">'tables ou terrains'!$D$2</definedName>
    <definedName name="_2">'tables ou terrains'!$E$2:$E$3</definedName>
    <definedName name="_3">'tables ou terrains'!$F$2:$F$4</definedName>
    <definedName name="_4">'tables ou terrains'!$G$2:$G$5</definedName>
    <definedName name="_5" localSheetId="4">#N/A</definedName>
    <definedName name="_5" localSheetId="0">#N/A</definedName>
    <definedName name="_5" localSheetId="6">#N/A</definedName>
    <definedName name="_5">'tables ou terrains'!L2C8:L6C8</definedName>
    <definedName name="j">'tables ou terrains'!$H$2:$H$6</definedName>
    <definedName name="nbredetables">'tables ou terrains'!$D$1:$AQ$1</definedName>
    <definedName name="nbredetableschoix" localSheetId="0">'[1]tables ou terrains'!$C$1:$AQ$1</definedName>
    <definedName name="nbredetableschoix" localSheetId="6">'[1]tables ou terrains'!$C$1:$AQ$1</definedName>
    <definedName name="nbredetableschoix">'tables ou terrains'!$C$1:$AQ$1</definedName>
    <definedName name="nbredtableschoix">'tables ou terrains'!$D$1:$AQ$1</definedName>
    <definedName name="Nbretable_1">'tables ou terrains'!$D$2</definedName>
    <definedName name="Nbretable_10">'tables ou terrains'!$M$2:$M$11</definedName>
    <definedName name="Nbretable_11">'tables ou terrains'!$N$2:$N$12</definedName>
    <definedName name="Nbretable_12">'tables ou terrains'!$O$2:$O$13</definedName>
    <definedName name="Nbretable_13">'tables ou terrains'!$P$2:$P$14</definedName>
    <definedName name="Nbretable_14">'tables ou terrains'!$Q$2:$Q$15</definedName>
    <definedName name="Nbretable_15">'tables ou terrains'!$R$2:$R$16</definedName>
    <definedName name="Nbretable_16">'tables ou terrains'!$S$2:$S$17</definedName>
    <definedName name="Nbretable_17">'tables ou terrains'!$T$2:$T$18</definedName>
    <definedName name="Nbretable_18">'tables ou terrains'!$U$2:$U$19</definedName>
    <definedName name="Nbretable_19">'tables ou terrains'!$V$2:$V$20</definedName>
    <definedName name="Nbretable_2">'tables ou terrains'!$E$2:$E$3</definedName>
    <definedName name="Nbretable_20">'tables ou terrains'!$W$2:$W$21</definedName>
    <definedName name="Nbretable_21">'tables ou terrains'!$X$2:$X$22</definedName>
    <definedName name="Nbretable_22">'tables ou terrains'!$Y$2:$Y$23</definedName>
    <definedName name="Nbretable_23">'tables ou terrains'!$Z$2:$Z$24</definedName>
    <definedName name="Nbretable_24">'tables ou terrains'!$AA$2:$AA$25</definedName>
    <definedName name="Nbretable_25">'tables ou terrains'!$AB$2:$AB$26</definedName>
    <definedName name="Nbretable_26">'tables ou terrains'!$AC$2:$AC$27</definedName>
    <definedName name="Nbretable_27">'tables ou terrains'!$AD$2:$AD$28</definedName>
    <definedName name="Nbretable_28">'tables ou terrains'!$AE$2:$AE$29</definedName>
    <definedName name="Nbretable_29">'tables ou terrains'!$AF$2:$AF$30</definedName>
    <definedName name="Nbretable_3">'tables ou terrains'!$F$2:$F$4</definedName>
    <definedName name="Nbretable_30">'tables ou terrains'!$AG$2:$AG$31</definedName>
    <definedName name="Nbretable_31">'tables ou terrains'!$AH$2:$AH$32</definedName>
    <definedName name="Nbretable_32">'tables ou terrains'!$AI$2:$AI$33</definedName>
    <definedName name="Nbretable_33">'tables ou terrains'!$AJ$2:$AJ$34</definedName>
    <definedName name="Nbretable_34">'tables ou terrains'!$AK$2:$AK$35</definedName>
    <definedName name="Nbretable_35">'tables ou terrains'!$AL$2:$AL$36</definedName>
    <definedName name="Nbretable_36">'tables ou terrains'!$AM$2:$AM$37</definedName>
    <definedName name="Nbretable_37">'tables ou terrains'!$AN$2:$AN$38</definedName>
    <definedName name="Nbretable_38">'tables ou terrains'!$AO$2:$AO$39</definedName>
    <definedName name="Nbretable_39">'tables ou terrains'!$AP$2:$AP$40</definedName>
    <definedName name="Nbretable_4">'tables ou terrains'!$G$2:$G$5</definedName>
    <definedName name="Nbretable_40">'tables ou terrains'!$AQ$2:$AQ$41</definedName>
    <definedName name="Nbretable_5">'tables ou terrains'!$H$2:$H$6</definedName>
    <definedName name="Nbretable_6">'tables ou terrains'!$I$2:$I$7</definedName>
    <definedName name="Nbretable_7">'tables ou terrains'!$J$2:$J$8</definedName>
    <definedName name="Nbretable_8">'tables ou terrains'!$K$2:$K$9</definedName>
    <definedName name="Nbretable_9">'tables ou terrains'!$L$2:$L$10</definedName>
    <definedName name="_xlnm.Print_Area" localSheetId="6">'Résultats'!$A$1:$E$34</definedName>
  </definedNames>
  <calcPr fullCalcOnLoad="1"/>
</workbook>
</file>

<file path=xl/sharedStrings.xml><?xml version="1.0" encoding="utf-8"?>
<sst xmlns="http://schemas.openxmlformats.org/spreadsheetml/2006/main" count="181" uniqueCount="122">
  <si>
    <t>TABLEAU  de 16 joueurs</t>
  </si>
  <si>
    <t>1er</t>
  </si>
  <si>
    <t>p15</t>
  </si>
  <si>
    <t>p16</t>
  </si>
  <si>
    <t>p13</t>
  </si>
  <si>
    <t>p14</t>
  </si>
  <si>
    <t>p21</t>
  </si>
  <si>
    <t>p22</t>
  </si>
  <si>
    <t xml:space="preserve">2ème </t>
  </si>
  <si>
    <t>13/16ème</t>
  </si>
  <si>
    <t>9ème/12</t>
  </si>
  <si>
    <t>7à 8ème</t>
  </si>
  <si>
    <t>5/6ème</t>
  </si>
  <si>
    <t>4ème</t>
  </si>
  <si>
    <t>3ème</t>
  </si>
  <si>
    <t>2ème</t>
  </si>
  <si>
    <t>p25</t>
  </si>
  <si>
    <t>p4</t>
  </si>
  <si>
    <t>10ème</t>
  </si>
  <si>
    <t>11ème</t>
  </si>
  <si>
    <t xml:space="preserve">12ème </t>
  </si>
  <si>
    <t>p17</t>
  </si>
  <si>
    <t>p18</t>
  </si>
  <si>
    <t>p19</t>
  </si>
  <si>
    <t>p20</t>
  </si>
  <si>
    <t>9ème</t>
  </si>
  <si>
    <t>tableau de 16 joueurs</t>
  </si>
  <si>
    <t>Clt de 9 à 12</t>
  </si>
  <si>
    <t>Clt de 13 à 16</t>
  </si>
  <si>
    <t>14ème</t>
  </si>
  <si>
    <t>15ème</t>
  </si>
  <si>
    <t>p9</t>
  </si>
  <si>
    <t>p10</t>
  </si>
  <si>
    <t>p11</t>
  </si>
  <si>
    <t>p12</t>
  </si>
  <si>
    <t>13ème</t>
  </si>
  <si>
    <t>Match N°</t>
  </si>
  <si>
    <t>Situation</t>
  </si>
  <si>
    <t xml:space="preserve"> </t>
  </si>
  <si>
    <t>Table</t>
  </si>
  <si>
    <t>Indispo</t>
  </si>
  <si>
    <t/>
  </si>
  <si>
    <t>Choix</t>
  </si>
  <si>
    <t>__1</t>
  </si>
  <si>
    <t>__2</t>
  </si>
  <si>
    <t>__3</t>
  </si>
  <si>
    <t>__4</t>
  </si>
  <si>
    <t>__5</t>
  </si>
  <si>
    <t>__6</t>
  </si>
  <si>
    <t>__7</t>
  </si>
  <si>
    <t>__8</t>
  </si>
  <si>
    <t>__9</t>
  </si>
  <si>
    <t>__10</t>
  </si>
  <si>
    <t>__11</t>
  </si>
  <si>
    <t>__12</t>
  </si>
  <si>
    <t>__13</t>
  </si>
  <si>
    <t>__14</t>
  </si>
  <si>
    <t>__15</t>
  </si>
  <si>
    <t>__16</t>
  </si>
  <si>
    <t>__17</t>
  </si>
  <si>
    <t>__18</t>
  </si>
  <si>
    <t>__19</t>
  </si>
  <si>
    <t>__20</t>
  </si>
  <si>
    <t>__21</t>
  </si>
  <si>
    <t>__22</t>
  </si>
  <si>
    <t>__23</t>
  </si>
  <si>
    <t>__24</t>
  </si>
  <si>
    <t>__25</t>
  </si>
  <si>
    <t>__26</t>
  </si>
  <si>
    <t>__27</t>
  </si>
  <si>
    <t>__28</t>
  </si>
  <si>
    <t>__29</t>
  </si>
  <si>
    <t>__30</t>
  </si>
  <si>
    <t>__31</t>
  </si>
  <si>
    <t>__32</t>
  </si>
  <si>
    <t>__33</t>
  </si>
  <si>
    <t>__34</t>
  </si>
  <si>
    <t>__35</t>
  </si>
  <si>
    <t>__36</t>
  </si>
  <si>
    <t>__37</t>
  </si>
  <si>
    <t>__38</t>
  </si>
  <si>
    <t>__39</t>
  </si>
  <si>
    <t>__40</t>
  </si>
  <si>
    <t>Résultats du tableau</t>
  </si>
  <si>
    <t>5ème</t>
  </si>
  <si>
    <t>6ème</t>
  </si>
  <si>
    <t>7ème</t>
  </si>
  <si>
    <t>8ème</t>
  </si>
  <si>
    <t>11 ème</t>
  </si>
  <si>
    <t>12ème</t>
  </si>
  <si>
    <t>16ème</t>
  </si>
  <si>
    <t>Pour fonctionner correctement, pensez à activez les macros…</t>
  </si>
  <si>
    <t>1- Entrer le nom des 32 joueurs dans le classeur "Tableau", dans les cases bleues (Match 1 à 16)</t>
  </si>
  <si>
    <t>2- Choisissez le nombre de terrains ou tables disponibles (Case jaune "Choix")</t>
  </si>
  <si>
    <t>3- Dans les colonnes de gauches, vous remarquerez si votre match est "Prêt"; "Indispo"; "terminé"; "En cours"</t>
  </si>
  <si>
    <t>4- Vous pouvez également attribué un numéro de table ou de terrain pour chaque match.</t>
  </si>
  <si>
    <t>5- A la fin du match, le numéro de terrain ou de table sera disponible pour un autre match</t>
  </si>
  <si>
    <t>6- Lorsque votre match est "Prêt", et que le numéro de table ou terrain est choisi, vous pouvez cliquer sur le bouton pour indiquer le match comme "Envoyé".</t>
  </si>
  <si>
    <t>7- A la fin du match, entrez le score du match (minimum "0"; et aucun match nul)</t>
  </si>
  <si>
    <t>8- Si vous n'avez que 31 joueurs, indiquez le 32ème comme "absent"</t>
  </si>
  <si>
    <t>9- Le tableau est protégé. Il n'est utilisable qu'une seule fois. A la fin de la compétition, enregistrer vos résultats sous un autre nom de fichier.</t>
  </si>
  <si>
    <t>Comment activez les macros</t>
  </si>
  <si>
    <t xml:space="preserve"> Bouton</t>
  </si>
  <si>
    <t>JJ</t>
  </si>
  <si>
    <t>NN</t>
  </si>
  <si>
    <t xml:space="preserve">Tableau 16 joueurs </t>
  </si>
  <si>
    <t>PINEL PAULINE</t>
  </si>
  <si>
    <t>POTIRON LYLOU</t>
  </si>
  <si>
    <t>Josso Rachel</t>
  </si>
  <si>
    <t>REDOIS Manon</t>
  </si>
  <si>
    <t>MOUSSEAU ELYN</t>
  </si>
  <si>
    <t>David Eve</t>
  </si>
  <si>
    <t>JAHAN Andréa</t>
  </si>
  <si>
    <t>PELLETIER LISE</t>
  </si>
  <si>
    <t>ORAIN JUSTINE</t>
  </si>
  <si>
    <t>Gilloury Estelle</t>
  </si>
  <si>
    <t>ORIEUX Léonie</t>
  </si>
  <si>
    <t>MANUEL YOLEIZY</t>
  </si>
  <si>
    <t>LE MERDY Chloé</t>
  </si>
  <si>
    <t>BERTRAND INES</t>
  </si>
  <si>
    <t>NATENADZE LAURA</t>
  </si>
  <si>
    <t>ABS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</si>
</sst>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b/>
      <sz val="54"/>
      <color indexed="9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3" fillId="33" borderId="16" xfId="0" applyFont="1" applyFill="1" applyBorder="1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18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50" applyFont="1">
      <alignment/>
      <protection/>
    </xf>
    <xf numFmtId="0" fontId="49" fillId="0" borderId="0" xfId="50" applyFont="1">
      <alignment/>
      <protection/>
    </xf>
    <xf numFmtId="0" fontId="0" fillId="0" borderId="0" xfId="50">
      <alignment/>
      <protection/>
    </xf>
    <xf numFmtId="1" fontId="0" fillId="0" borderId="0" xfId="50" applyNumberFormat="1">
      <alignment/>
      <protection/>
    </xf>
    <xf numFmtId="0" fontId="0" fillId="0" borderId="0" xfId="50" applyAlignment="1">
      <alignment/>
      <protection/>
    </xf>
    <xf numFmtId="0" fontId="0" fillId="0" borderId="0" xfId="50" applyFont="1" applyAlignment="1">
      <alignment/>
      <protection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33" borderId="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8" xfId="0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33" borderId="0" xfId="0" applyFill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37" borderId="18" xfId="0" applyFont="1" applyFill="1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38" borderId="16" xfId="0" applyFont="1" applyFill="1" applyBorder="1" applyAlignment="1" applyProtection="1">
      <alignment/>
      <protection/>
    </xf>
    <xf numFmtId="0" fontId="3" fillId="38" borderId="19" xfId="0" applyFont="1" applyFill="1" applyBorder="1" applyAlignment="1" applyProtection="1">
      <alignment/>
      <protection/>
    </xf>
    <xf numFmtId="0" fontId="3" fillId="6" borderId="13" xfId="0" applyFont="1" applyFill="1" applyBorder="1" applyAlignment="1" applyProtection="1">
      <alignment horizontal="left"/>
      <protection/>
    </xf>
    <xf numFmtId="0" fontId="3" fillId="39" borderId="20" xfId="0" applyFont="1" applyFill="1" applyBorder="1" applyAlignment="1" applyProtection="1">
      <alignment horizontal="left"/>
      <protection/>
    </xf>
    <xf numFmtId="0" fontId="0" fillId="40" borderId="0" xfId="0" applyFont="1" applyFill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"/>
    </xf>
    <xf numFmtId="0" fontId="8" fillId="41" borderId="0" xfId="50" applyFont="1" applyFill="1" applyAlignment="1">
      <alignment horizontal="center"/>
      <protection/>
    </xf>
    <xf numFmtId="0" fontId="0" fillId="0" borderId="0" xfId="50" applyFont="1" applyAlignment="1">
      <alignment vertical="center"/>
      <protection/>
    </xf>
    <xf numFmtId="0" fontId="0" fillId="0" borderId="0" xfId="50" applyFont="1" applyAlignment="1">
      <alignment horizontal="left" vertical="center"/>
      <protection/>
    </xf>
    <xf numFmtId="0" fontId="0" fillId="0" borderId="0" xfId="50" applyAlignment="1">
      <alignment horizontal="center"/>
      <protection/>
    </xf>
    <xf numFmtId="0" fontId="6" fillId="0" borderId="0" xfId="50" applyFont="1" applyAlignment="1">
      <alignment horizontal="center"/>
      <protection/>
    </xf>
    <xf numFmtId="0" fontId="28" fillId="0" borderId="18" xfId="0" applyFont="1" applyBorder="1" applyAlignment="1">
      <alignment horizontal="left" vertical="center" wrapText="1"/>
    </xf>
    <xf numFmtId="0" fontId="3" fillId="36" borderId="19" xfId="0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114300</xdr:rowOff>
    </xdr:from>
    <xdr:to>
      <xdr:col>7</xdr:col>
      <xdr:colOff>0</xdr:colOff>
      <xdr:row>34</xdr:row>
      <xdr:rowOff>19050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6675" y="5648325"/>
          <a:ext cx="5267325" cy="2009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Sous Excel 2003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Cliquez sur "Outils"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"Macro"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"Sécurité"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"Niveau de sécurité moyen"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Cliquez sur 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Fermer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excel sans enregistrer le fichier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Ré-ouvrir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fichier "Tableau 32 auto"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==&gt; une fenêtre vous invite à "activer les macros" Cliquez sur "Valider"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95250</xdr:colOff>
      <xdr:row>21</xdr:row>
      <xdr:rowOff>104775</xdr:rowOff>
    </xdr:from>
    <xdr:to>
      <xdr:col>12</xdr:col>
      <xdr:colOff>647700</xdr:colOff>
      <xdr:row>34</xdr:row>
      <xdr:rowOff>9525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5429250" y="5638800"/>
          <a:ext cx="4362450" cy="2009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Sous Excel 2007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Cliquez sur  le bouton "Office"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"Options Excel"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"Centre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gestion de la confidentialité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"Paramètre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gestion de la confidentialité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"Paramètres des Macros"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"Activer toutes les macros"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Cliquez sur "OK"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Fermer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excel sans enregistrer le fichier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Ré-ouvrir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fichier "Tableau 32 auto"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0</xdr:col>
      <xdr:colOff>666750</xdr:colOff>
      <xdr:row>12</xdr:row>
      <xdr:rowOff>133350</xdr:rowOff>
    </xdr:from>
    <xdr:ext cx="10648950" cy="971550"/>
    <xdr:sp>
      <xdr:nvSpPr>
        <xdr:cNvPr id="3" name="Rectangle 3"/>
        <xdr:cNvSpPr>
          <a:spLocks/>
        </xdr:cNvSpPr>
      </xdr:nvSpPr>
      <xdr:spPr>
        <a:xfrm>
          <a:off x="666750" y="3333750"/>
          <a:ext cx="106489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</a:rPr>
            <a:t>A Modifier</a:t>
          </a:r>
          <a:r>
            <a:rPr lang="en-US" cap="none" sz="5400" b="1" i="0" u="none" baseline="0">
              <a:solidFill>
                <a:srgbClr val="FFFFFF"/>
              </a:solidFill>
            </a:rPr>
            <a:t> ! Tableau de 16 et non 32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38100</xdr:rowOff>
    </xdr:from>
    <xdr:to>
      <xdr:col>4</xdr:col>
      <xdr:colOff>152400</xdr:colOff>
      <xdr:row>3</xdr:row>
      <xdr:rowOff>0</xdr:rowOff>
    </xdr:to>
    <xdr:sp>
      <xdr:nvSpPr>
        <xdr:cNvPr id="1" name="Arc 2"/>
        <xdr:cNvSpPr>
          <a:spLocks/>
        </xdr:cNvSpPr>
      </xdr:nvSpPr>
      <xdr:spPr>
        <a:xfrm>
          <a:off x="1219200" y="38100"/>
          <a:ext cx="742950" cy="447675"/>
        </a:xfrm>
        <a:custGeom>
          <a:pathLst>
            <a:path stroke="0" h="495300" w="741452">
              <a:moveTo>
                <a:pt x="17610" y="172230"/>
              </a:moveTo>
              <a:cubicBezTo>
                <a:pt x="69158" y="64532"/>
                <a:pt x="223357" y="-6168"/>
                <a:pt x="392332" y="421"/>
              </a:cubicBezTo>
              <a:cubicBezTo>
                <a:pt x="580682" y="7766"/>
                <a:pt x="730731" y="108436"/>
                <a:pt x="740912" y="234287"/>
              </a:cubicBezTo>
              <a:lnTo>
                <a:pt x="370726" y="247650"/>
              </a:lnTo>
              <a:lnTo>
                <a:pt x="17610" y="172230"/>
              </a:lnTo>
              <a:close/>
            </a:path>
            <a:path fill="none" h="495300" w="741452">
              <a:moveTo>
                <a:pt x="17610" y="172230"/>
              </a:moveTo>
              <a:cubicBezTo>
                <a:pt x="69158" y="64532"/>
                <a:pt x="223357" y="-6168"/>
                <a:pt x="392332" y="421"/>
              </a:cubicBezTo>
              <a:cubicBezTo>
                <a:pt x="580682" y="7766"/>
                <a:pt x="730731" y="108436"/>
                <a:pt x="740912" y="234287"/>
              </a:cubicBezTo>
            </a:path>
          </a:pathLst>
        </a:custGeom>
        <a:noFill/>
        <a:ln w="127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</xdr:row>
      <xdr:rowOff>66675</xdr:rowOff>
    </xdr:from>
    <xdr:to>
      <xdr:col>8</xdr:col>
      <xdr:colOff>409575</xdr:colOff>
      <xdr:row>4</xdr:row>
      <xdr:rowOff>66675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1924050" y="228600"/>
          <a:ext cx="2286000" cy="485775"/>
        </a:xfrm>
        <a:prstGeom prst="rect">
          <a:avLst/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Cliquer pour indiquer le match comme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"En cours"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lorsque celui-ci est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"Prêt"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%2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Tableau"/>
      <sheetName val="Clt 9 à 12"/>
      <sheetName val="Clt 13 à 16"/>
      <sheetName val="Clt 17 à 24"/>
      <sheetName val="Clt 25 à 32"/>
      <sheetName val="Résultats"/>
      <sheetName val="tables ou terrains"/>
    </sheetNames>
    <sheetDataSet>
      <sheetData sheetId="1">
        <row r="2">
          <cell r="D2" t="str">
            <v/>
          </cell>
        </row>
      </sheetData>
      <sheetData sheetId="2">
        <row r="2">
          <cell r="D2" t="str">
            <v/>
          </cell>
        </row>
      </sheetData>
      <sheetData sheetId="5">
        <row r="2">
          <cell r="D2" t="str">
            <v/>
          </cell>
        </row>
      </sheetData>
      <sheetData sheetId="7">
        <row r="1">
          <cell r="C1" t="str">
            <v>Choix</v>
          </cell>
          <cell r="D1" t="str">
            <v>__1</v>
          </cell>
          <cell r="E1" t="str">
            <v>__2</v>
          </cell>
          <cell r="F1" t="str">
            <v>__3</v>
          </cell>
          <cell r="G1" t="str">
            <v>__4</v>
          </cell>
          <cell r="H1" t="str">
            <v>__5</v>
          </cell>
          <cell r="I1" t="str">
            <v>__6</v>
          </cell>
          <cell r="J1" t="str">
            <v>__7</v>
          </cell>
          <cell r="K1" t="str">
            <v>__8</v>
          </cell>
          <cell r="L1" t="str">
            <v>__9</v>
          </cell>
          <cell r="M1" t="str">
            <v>__10</v>
          </cell>
          <cell r="N1" t="str">
            <v>__11</v>
          </cell>
          <cell r="O1" t="str">
            <v>__12</v>
          </cell>
          <cell r="P1" t="str">
            <v>__13</v>
          </cell>
          <cell r="Q1" t="str">
            <v>__14</v>
          </cell>
          <cell r="R1" t="str">
            <v>__15</v>
          </cell>
          <cell r="S1" t="str">
            <v>__16</v>
          </cell>
          <cell r="T1" t="str">
            <v>__17</v>
          </cell>
          <cell r="U1" t="str">
            <v>__18</v>
          </cell>
          <cell r="V1" t="str">
            <v>__19</v>
          </cell>
          <cell r="W1" t="str">
            <v>__20</v>
          </cell>
          <cell r="X1" t="str">
            <v>__21</v>
          </cell>
          <cell r="Y1" t="str">
            <v>__22</v>
          </cell>
          <cell r="Z1" t="str">
            <v>__23</v>
          </cell>
          <cell r="AA1" t="str">
            <v>__24</v>
          </cell>
          <cell r="AB1" t="str">
            <v>__25</v>
          </cell>
          <cell r="AC1" t="str">
            <v>__26</v>
          </cell>
          <cell r="AD1" t="str">
            <v>__27</v>
          </cell>
          <cell r="AE1" t="str">
            <v>__28</v>
          </cell>
          <cell r="AF1" t="str">
            <v>__29</v>
          </cell>
          <cell r="AG1" t="str">
            <v>__30</v>
          </cell>
          <cell r="AH1" t="str">
            <v>__31</v>
          </cell>
          <cell r="AI1" t="str">
            <v>__32</v>
          </cell>
          <cell r="AJ1" t="str">
            <v>__33</v>
          </cell>
          <cell r="AK1" t="str">
            <v>__34</v>
          </cell>
          <cell r="AL1" t="str">
            <v>__35</v>
          </cell>
          <cell r="AM1" t="str">
            <v>__36</v>
          </cell>
          <cell r="AN1" t="str">
            <v>__37</v>
          </cell>
          <cell r="AO1" t="str">
            <v>__38</v>
          </cell>
          <cell r="AP1" t="str">
            <v>__39</v>
          </cell>
          <cell r="AQ1" t="str">
            <v>__40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7">
      <selection activeCell="J2" sqref="J2"/>
    </sheetView>
  </sheetViews>
  <sheetFormatPr defaultColWidth="11.421875" defaultRowHeight="12.75"/>
  <cols>
    <col min="1" max="7" width="11.421875" style="45" customWidth="1"/>
    <col min="8" max="16384" width="11.421875" style="45" customWidth="1"/>
  </cols>
  <sheetData>
    <row r="1" spans="1:6" ht="25.5">
      <c r="A1" s="47"/>
      <c r="B1" s="47"/>
      <c r="C1" s="83" t="s">
        <v>105</v>
      </c>
      <c r="D1" s="83"/>
      <c r="E1" s="83"/>
      <c r="F1" s="83"/>
    </row>
    <row r="2" spans="1:4" ht="12.75">
      <c r="A2" s="47"/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5" spans="1:4" ht="12.75">
      <c r="A5" s="48" t="s">
        <v>91</v>
      </c>
      <c r="B5" s="47"/>
      <c r="C5" s="47"/>
      <c r="D5" s="47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8" spans="1:12" ht="30" customHeight="1">
      <c r="A8" s="84" t="s">
        <v>92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ht="30" customHeight="1">
      <c r="A9" s="84" t="s">
        <v>93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30" customHeight="1">
      <c r="A10" s="84" t="s">
        <v>94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30" customHeight="1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30" customHeight="1">
      <c r="A12" s="84" t="s">
        <v>96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30" customHeight="1">
      <c r="A13" s="84" t="s">
        <v>97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30" customHeight="1">
      <c r="A14" s="84" t="s">
        <v>98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30" customHeight="1">
      <c r="A15" s="85" t="s">
        <v>99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ht="30" customHeight="1">
      <c r="A16" s="85" t="s">
        <v>100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8" spans="1:4" ht="12.75">
      <c r="A18" s="47"/>
      <c r="B18" s="47"/>
      <c r="C18" s="47"/>
      <c r="D18" s="47"/>
    </row>
    <row r="20" spans="1:4" ht="12.75">
      <c r="A20" s="47"/>
      <c r="B20" s="47"/>
      <c r="C20" s="47"/>
      <c r="D20" s="47"/>
    </row>
    <row r="21" spans="1:4" ht="12.75">
      <c r="A21" s="47" t="s">
        <v>101</v>
      </c>
      <c r="B21" s="47"/>
      <c r="C21" s="47"/>
      <c r="D21" s="47"/>
    </row>
    <row r="22" spans="1:4" ht="12.75">
      <c r="A22" s="47"/>
      <c r="B22" s="47"/>
      <c r="C22" s="47"/>
      <c r="D22" s="47"/>
    </row>
    <row r="25" spans="1:4" ht="12.75">
      <c r="A25" s="48"/>
      <c r="B25" s="47"/>
      <c r="C25" s="47"/>
      <c r="D25" s="47"/>
    </row>
    <row r="26" spans="1:4" ht="12.75">
      <c r="A26" s="47"/>
      <c r="B26" s="47"/>
      <c r="C26" s="47"/>
      <c r="D26" s="47"/>
    </row>
    <row r="28" spans="1:4" ht="12.75">
      <c r="A28" s="47"/>
      <c r="B28" s="47"/>
      <c r="C28" s="47"/>
      <c r="D28" s="47"/>
    </row>
    <row r="29" spans="1:4" ht="12.75">
      <c r="A29" s="47"/>
      <c r="B29" s="47"/>
      <c r="C29" s="47"/>
      <c r="D29" s="47"/>
    </row>
    <row r="33" spans="1:4" ht="12.75">
      <c r="A33" s="86" t="s">
        <v>38</v>
      </c>
      <c r="B33" s="86"/>
      <c r="C33" s="86"/>
      <c r="D33" s="86"/>
    </row>
  </sheetData>
  <sheetProtection/>
  <mergeCells count="11">
    <mergeCell ref="A13:L13"/>
    <mergeCell ref="A14:L14"/>
    <mergeCell ref="A15:L15"/>
    <mergeCell ref="A16:L16"/>
    <mergeCell ref="A33:D33"/>
    <mergeCell ref="C1:F1"/>
    <mergeCell ref="A8:L8"/>
    <mergeCell ref="A9:L9"/>
    <mergeCell ref="A10:L10"/>
    <mergeCell ref="A11:L11"/>
    <mergeCell ref="A12:L1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5"/>
  <sheetViews>
    <sheetView showGridLines="0" tabSelected="1" zoomScalePageLayoutView="0" workbookViewId="0" topLeftCell="A1">
      <selection activeCell="T9" sqref="T9:T10"/>
    </sheetView>
  </sheetViews>
  <sheetFormatPr defaultColWidth="11.421875" defaultRowHeight="12.75"/>
  <cols>
    <col min="1" max="1" width="7.57421875" style="42" bestFit="1" customWidth="1"/>
    <col min="2" max="2" width="7.57421875" style="0" bestFit="1" customWidth="1"/>
    <col min="3" max="3" width="5.8515625" style="25" customWidth="1"/>
    <col min="4" max="4" width="6.140625" style="25" customWidth="1"/>
    <col min="5" max="5" width="6.57421875" style="0" customWidth="1"/>
    <col min="6" max="7" width="10.140625" style="0" customWidth="1"/>
    <col min="8" max="8" width="3.00390625" style="0" customWidth="1"/>
    <col min="9" max="9" width="10.140625" style="0" customWidth="1"/>
    <col min="10" max="10" width="3.57421875" style="0" bestFit="1" customWidth="1"/>
    <col min="11" max="11" width="10.140625" style="0" customWidth="1"/>
    <col min="12" max="12" width="2.7109375" style="0" customWidth="1"/>
    <col min="13" max="13" width="10.140625" style="0" customWidth="1"/>
    <col min="14" max="14" width="3.57421875" style="0" bestFit="1" customWidth="1"/>
    <col min="15" max="15" width="10.140625" style="0" customWidth="1"/>
    <col min="16" max="16" width="3.00390625" style="0" customWidth="1"/>
    <col min="17" max="17" width="10.140625" style="0" customWidth="1"/>
    <col min="18" max="18" width="3.421875" style="0" customWidth="1"/>
    <col min="19" max="19" width="12.421875" style="0" customWidth="1"/>
    <col min="20" max="20" width="2.7109375" style="0" customWidth="1"/>
    <col min="21" max="21" width="10.140625" style="0" customWidth="1"/>
    <col min="22" max="22" width="3.00390625" style="25" customWidth="1"/>
    <col min="23" max="23" width="10.140625" style="0" customWidth="1"/>
    <col min="24" max="24" width="3.28125" style="25" customWidth="1"/>
    <col min="25" max="25" width="10.140625" style="0" customWidth="1"/>
    <col min="26" max="26" width="3.421875" style="25" customWidth="1"/>
    <col min="27" max="27" width="10.140625" style="0" customWidth="1"/>
  </cols>
  <sheetData>
    <row r="1" spans="1:18" ht="12.75">
      <c r="A1" s="31" t="s">
        <v>36</v>
      </c>
      <c r="B1" s="31" t="s">
        <v>37</v>
      </c>
      <c r="C1" s="32" t="s">
        <v>38</v>
      </c>
      <c r="D1" s="31" t="s">
        <v>39</v>
      </c>
      <c r="F1" t="s">
        <v>15</v>
      </c>
      <c r="G1" t="s">
        <v>14</v>
      </c>
      <c r="I1" t="s">
        <v>13</v>
      </c>
      <c r="K1" t="s">
        <v>12</v>
      </c>
      <c r="M1" t="s">
        <v>11</v>
      </c>
      <c r="O1" t="s">
        <v>10</v>
      </c>
      <c r="P1" s="25"/>
      <c r="Q1" t="s">
        <v>9</v>
      </c>
      <c r="R1" s="25"/>
    </row>
    <row r="2" spans="1:19" ht="12.75">
      <c r="A2" s="33">
        <v>1</v>
      </c>
      <c r="B2" s="34" t="s">
        <v>40</v>
      </c>
      <c r="C2" s="35"/>
      <c r="D2" s="36" t="s">
        <v>41</v>
      </c>
      <c r="P2" s="25"/>
      <c r="R2" s="25"/>
      <c r="S2" t="s">
        <v>0</v>
      </c>
    </row>
    <row r="3" spans="1:27" ht="12.75">
      <c r="A3" s="33">
        <v>2</v>
      </c>
      <c r="B3" s="34" t="s">
        <v>40</v>
      </c>
      <c r="C3" s="35"/>
      <c r="D3" s="36"/>
      <c r="F3" s="10"/>
      <c r="G3" s="10"/>
      <c r="H3" s="10"/>
      <c r="M3" s="10"/>
      <c r="N3" s="10" t="s">
        <v>2</v>
      </c>
      <c r="O3" s="80">
        <f>IF(OR(V21="",V25=""),"",IF(V21&gt;V25,U25,U21))</f>
      </c>
      <c r="P3" s="50"/>
      <c r="Q3" s="10"/>
      <c r="R3" s="13"/>
      <c r="S3" s="2"/>
      <c r="T3" s="2"/>
      <c r="U3" s="2"/>
      <c r="V3" s="55"/>
      <c r="W3" s="2"/>
      <c r="X3" s="55"/>
      <c r="Y3" s="2"/>
      <c r="Z3" s="55"/>
      <c r="AA3" s="1"/>
    </row>
    <row r="4" spans="1:27" ht="12.75">
      <c r="A4" s="33">
        <v>3</v>
      </c>
      <c r="B4" s="34" t="s">
        <v>40</v>
      </c>
      <c r="C4" s="35"/>
      <c r="D4" s="36"/>
      <c r="F4" s="10"/>
      <c r="G4" s="10"/>
      <c r="H4" s="10"/>
      <c r="I4" s="10"/>
      <c r="J4" s="10"/>
      <c r="K4" s="10"/>
      <c r="L4" s="10"/>
      <c r="M4" s="10"/>
      <c r="N4" s="10"/>
      <c r="O4" s="11"/>
      <c r="P4" s="13"/>
      <c r="Q4" s="10"/>
      <c r="R4" s="13"/>
      <c r="S4" s="3">
        <v>1</v>
      </c>
      <c r="T4" s="3"/>
      <c r="U4" s="3"/>
      <c r="V4" s="56"/>
      <c r="W4" s="2"/>
      <c r="X4" s="55"/>
      <c r="Y4" s="2"/>
      <c r="Z4" s="55"/>
      <c r="AA4" s="1"/>
    </row>
    <row r="5" spans="1:27" ht="12.75">
      <c r="A5" s="33">
        <v>4</v>
      </c>
      <c r="B5" s="34" t="s">
        <v>40</v>
      </c>
      <c r="C5" s="35"/>
      <c r="D5" s="36"/>
      <c r="F5" s="10"/>
      <c r="G5" s="10"/>
      <c r="H5" s="10"/>
      <c r="I5" s="10"/>
      <c r="J5" s="10"/>
      <c r="K5" s="10"/>
      <c r="L5" s="10"/>
      <c r="M5" s="80">
        <f>IF(OR(P3="",P7=""),"",IF(P3&lt;P7,O7,O3))</f>
      </c>
      <c r="N5" s="50"/>
      <c r="O5" s="11">
        <v>17</v>
      </c>
      <c r="P5" s="13"/>
      <c r="Q5" s="79" t="str">
        <f>IF(OR(T5="",T6=""),"",IF(T5&lt;T6,S5,S6))</f>
        <v>ABS</v>
      </c>
      <c r="R5" s="50"/>
      <c r="S5" s="88" t="s">
        <v>106</v>
      </c>
      <c r="T5" s="52">
        <v>3</v>
      </c>
      <c r="U5" s="77" t="str">
        <f>IF(OR(T5="",T6=""),"",IF(T5&lt;T6,S6,S5))</f>
        <v>PINEL PAULINE</v>
      </c>
      <c r="V5" s="60">
        <v>3</v>
      </c>
      <c r="W5" s="2"/>
      <c r="X5" s="55"/>
      <c r="Y5" s="2"/>
      <c r="Z5" s="55"/>
      <c r="AA5" s="1"/>
    </row>
    <row r="6" spans="1:27" ht="12.75">
      <c r="A6" s="33">
        <v>5</v>
      </c>
      <c r="B6" s="34" t="s">
        <v>40</v>
      </c>
      <c r="C6" s="35"/>
      <c r="D6" s="36"/>
      <c r="F6" s="10"/>
      <c r="G6" s="10"/>
      <c r="H6" s="10"/>
      <c r="I6" s="10"/>
      <c r="J6" s="10"/>
      <c r="K6" s="10"/>
      <c r="L6" s="10"/>
      <c r="M6" s="12"/>
      <c r="N6" s="13"/>
      <c r="O6" s="14"/>
      <c r="P6" s="25"/>
      <c r="Q6" s="12"/>
      <c r="R6" s="13"/>
      <c r="S6" s="88" t="s">
        <v>121</v>
      </c>
      <c r="T6" s="53">
        <v>0</v>
      </c>
      <c r="U6" s="57"/>
      <c r="V6" s="9"/>
      <c r="W6" s="2"/>
      <c r="X6" s="55"/>
      <c r="Y6" s="2"/>
      <c r="Z6" s="55"/>
      <c r="AA6" s="1"/>
    </row>
    <row r="7" spans="1:27" ht="12.75">
      <c r="A7" s="33">
        <v>6</v>
      </c>
      <c r="B7" s="34" t="s">
        <v>40</v>
      </c>
      <c r="C7" s="35"/>
      <c r="D7" s="36"/>
      <c r="F7" s="10"/>
      <c r="G7" s="10"/>
      <c r="H7" s="10"/>
      <c r="I7" s="10"/>
      <c r="J7" s="10"/>
      <c r="K7" s="10"/>
      <c r="L7" s="10"/>
      <c r="M7" s="11"/>
      <c r="N7" s="13"/>
      <c r="O7" s="80">
        <f>IF(OR(R5="",R9=""),"",IF(R5&lt;R9,Q9,Q5))</f>
      </c>
      <c r="P7" s="50"/>
      <c r="Q7" s="11">
        <v>9</v>
      </c>
      <c r="R7" s="13"/>
      <c r="S7" s="2"/>
      <c r="T7" s="2"/>
      <c r="U7" s="55">
        <v>13</v>
      </c>
      <c r="V7" s="55"/>
      <c r="W7" s="77">
        <f>IF(OR(V5="",V9=""),"",IF(V5&lt;V9,U9,U5))</f>
      </c>
      <c r="X7" s="60"/>
      <c r="Y7" s="2"/>
      <c r="Z7" s="55"/>
      <c r="AA7" s="1"/>
    </row>
    <row r="8" spans="1:27" ht="12.75">
      <c r="A8" s="33">
        <v>7</v>
      </c>
      <c r="B8" s="34" t="s">
        <v>40</v>
      </c>
      <c r="C8" s="35"/>
      <c r="D8" s="36"/>
      <c r="F8" s="10"/>
      <c r="G8" s="10"/>
      <c r="H8" s="10"/>
      <c r="I8" s="10"/>
      <c r="J8" s="10"/>
      <c r="K8" s="80">
        <f>IF(OR(N5="",N13=""),"",IF(N5&lt;N13,M13,M5))</f>
      </c>
      <c r="L8" s="50"/>
      <c r="M8" s="11">
        <v>23</v>
      </c>
      <c r="N8" s="13"/>
      <c r="O8" s="10"/>
      <c r="P8" s="13"/>
      <c r="Q8" s="11"/>
      <c r="R8" s="13"/>
      <c r="S8" s="3">
        <v>2</v>
      </c>
      <c r="T8" s="3"/>
      <c r="U8" s="56"/>
      <c r="V8" s="4"/>
      <c r="W8" s="57"/>
      <c r="X8" s="5"/>
      <c r="Y8" s="2"/>
      <c r="Z8" s="55"/>
      <c r="AA8" s="1"/>
    </row>
    <row r="9" spans="1:27" ht="12.75">
      <c r="A9" s="33">
        <v>8</v>
      </c>
      <c r="B9" s="34" t="s">
        <v>40</v>
      </c>
      <c r="C9" s="35"/>
      <c r="D9" s="36"/>
      <c r="F9" s="10"/>
      <c r="G9" s="10"/>
      <c r="H9" s="10"/>
      <c r="I9" s="10"/>
      <c r="J9" s="10"/>
      <c r="K9" s="12"/>
      <c r="L9" s="13"/>
      <c r="M9" s="11"/>
      <c r="N9" s="13"/>
      <c r="O9" s="10"/>
      <c r="P9" s="13"/>
      <c r="Q9" s="79">
        <f>IF(OR(T9="",T10=""),"",IF(T9&lt;T10,S9,S10))</f>
      </c>
      <c r="R9" s="50"/>
      <c r="S9" s="89" t="s">
        <v>113</v>
      </c>
      <c r="T9" s="52"/>
      <c r="U9" s="78">
        <f>(IF(OR(T9="",T10=""),"",IF(T9&lt;T10,S10,S9)))</f>
      </c>
      <c r="V9" s="60"/>
      <c r="W9" s="55"/>
      <c r="X9" s="9"/>
      <c r="Y9" s="2"/>
      <c r="Z9" s="55"/>
      <c r="AA9" s="1"/>
    </row>
    <row r="10" spans="1:27" ht="12.75">
      <c r="A10" s="33">
        <v>9</v>
      </c>
      <c r="B10" s="34" t="s">
        <v>40</v>
      </c>
      <c r="C10" s="35"/>
      <c r="D10" s="36"/>
      <c r="F10" s="10"/>
      <c r="K10" s="11"/>
      <c r="L10" s="13"/>
      <c r="M10" s="11"/>
      <c r="N10" s="13"/>
      <c r="O10" s="10"/>
      <c r="P10" s="13"/>
      <c r="Q10" s="10"/>
      <c r="R10" s="13"/>
      <c r="S10" s="88" t="s">
        <v>114</v>
      </c>
      <c r="T10" s="53"/>
      <c r="W10" s="55"/>
      <c r="X10" s="9"/>
      <c r="Y10" s="2"/>
      <c r="Z10" s="55"/>
      <c r="AA10" s="1"/>
    </row>
    <row r="11" spans="1:27" ht="12.75">
      <c r="A11" s="33">
        <v>10</v>
      </c>
      <c r="B11" s="34" t="s">
        <v>40</v>
      </c>
      <c r="C11" s="35"/>
      <c r="D11" s="36"/>
      <c r="F11" s="10"/>
      <c r="G11" s="13"/>
      <c r="H11" s="13"/>
      <c r="I11" s="80">
        <f>IF(OR(L8="",L15=""),"",IF(L8&lt;L15,K15,K8))</f>
      </c>
      <c r="J11" s="50"/>
      <c r="K11" s="11">
        <v>26</v>
      </c>
      <c r="L11" s="13"/>
      <c r="M11" s="11"/>
      <c r="N11" s="13" t="s">
        <v>3</v>
      </c>
      <c r="O11" s="80">
        <f>IF(OR(V29="",V33=""),"",IF(V29&gt;V33,U33,U29))</f>
      </c>
      <c r="P11" s="50"/>
      <c r="Q11" s="10"/>
      <c r="R11" s="13"/>
      <c r="S11" s="2"/>
      <c r="T11" s="2"/>
      <c r="U11" s="2"/>
      <c r="V11" s="55"/>
      <c r="W11" s="55">
        <v>21</v>
      </c>
      <c r="X11" s="9"/>
      <c r="Y11" s="77">
        <f>IF(OR(X7="",X15=""),"",IF(X7&lt;X15,W15,W7))</f>
      </c>
      <c r="Z11" s="60"/>
      <c r="AA11" s="1"/>
    </row>
    <row r="12" spans="1:27" ht="12.75">
      <c r="A12" s="33">
        <v>11</v>
      </c>
      <c r="B12" s="34" t="s">
        <v>40</v>
      </c>
      <c r="C12" s="35"/>
      <c r="D12" s="36"/>
      <c r="F12" s="10"/>
      <c r="G12" s="10"/>
      <c r="H12" s="10"/>
      <c r="I12" s="11"/>
      <c r="J12" s="13"/>
      <c r="K12" s="11"/>
      <c r="L12" s="13"/>
      <c r="M12" s="11"/>
      <c r="N12" s="13"/>
      <c r="O12" s="11"/>
      <c r="P12" s="13"/>
      <c r="Q12" s="10"/>
      <c r="R12" s="13"/>
      <c r="S12" s="3">
        <v>3</v>
      </c>
      <c r="T12" s="3"/>
      <c r="U12" s="3"/>
      <c r="V12" s="56"/>
      <c r="W12" s="55"/>
      <c r="X12" s="9"/>
      <c r="Y12" s="57"/>
      <c r="Z12" s="5"/>
      <c r="AA12" s="1"/>
    </row>
    <row r="13" spans="1:27" ht="25.5">
      <c r="A13" s="33">
        <v>12</v>
      </c>
      <c r="B13" s="34" t="s">
        <v>40</v>
      </c>
      <c r="C13" s="35"/>
      <c r="D13" s="36"/>
      <c r="F13" s="10"/>
      <c r="G13" s="10"/>
      <c r="H13" s="10"/>
      <c r="I13" s="11"/>
      <c r="J13" s="13"/>
      <c r="K13" s="11"/>
      <c r="L13" s="13"/>
      <c r="M13" s="80">
        <f>IF(OR(P11="",P15=""),"",IF(P11&lt;P15,O15,O11))</f>
      </c>
      <c r="N13" s="50"/>
      <c r="O13" s="11">
        <v>18</v>
      </c>
      <c r="P13" s="13"/>
      <c r="Q13" s="79">
        <f>IF(OR(T13="",T14=""),"",IF(T13&lt;T14,S13,S14))</f>
      </c>
      <c r="R13" s="50"/>
      <c r="S13" s="88" t="s">
        <v>107</v>
      </c>
      <c r="T13" s="52"/>
      <c r="U13" s="77">
        <f>IF(OR(T13="",T14=""),"",IF(T13&lt;T14,S14,S13))</f>
      </c>
      <c r="V13" s="60"/>
      <c r="W13" s="55"/>
      <c r="X13" s="9"/>
      <c r="Y13" s="55"/>
      <c r="Z13" s="9"/>
      <c r="AA13" s="1"/>
    </row>
    <row r="14" spans="1:27" ht="25.5">
      <c r="A14" s="33">
        <v>13</v>
      </c>
      <c r="B14" s="34" t="s">
        <v>40</v>
      </c>
      <c r="C14" s="35"/>
      <c r="D14" s="36"/>
      <c r="F14" s="10"/>
      <c r="G14" s="10"/>
      <c r="H14" s="10"/>
      <c r="I14" s="11"/>
      <c r="J14" s="13"/>
      <c r="K14" s="11" t="s">
        <v>7</v>
      </c>
      <c r="L14" s="13"/>
      <c r="M14" s="10"/>
      <c r="N14" s="13"/>
      <c r="O14" s="14"/>
      <c r="P14" s="25"/>
      <c r="Q14" s="12"/>
      <c r="R14" s="13"/>
      <c r="S14" s="88" t="s">
        <v>117</v>
      </c>
      <c r="T14" s="53"/>
      <c r="U14" s="59"/>
      <c r="V14" s="4"/>
      <c r="W14" s="55"/>
      <c r="X14" s="7"/>
      <c r="Y14" s="55"/>
      <c r="Z14" s="9"/>
      <c r="AA14" s="1"/>
    </row>
    <row r="15" spans="1:27" ht="12.75">
      <c r="A15" s="33">
        <v>14</v>
      </c>
      <c r="B15" s="34" t="s">
        <v>40</v>
      </c>
      <c r="C15" s="35"/>
      <c r="D15" s="36"/>
      <c r="F15" s="10"/>
      <c r="G15" s="10"/>
      <c r="H15" s="10"/>
      <c r="I15" s="11"/>
      <c r="J15" s="13"/>
      <c r="K15" s="80">
        <f>IF(OR(X23="",X31=""),"",IF(X23&gt;X31,W31,W23))</f>
      </c>
      <c r="L15" s="50"/>
      <c r="M15" s="10"/>
      <c r="N15" s="13"/>
      <c r="O15" s="80">
        <f>IF(OR(R13="",R17=""),"",IF(R13&lt;R17,Q17,Q13))</f>
      </c>
      <c r="P15" s="50"/>
      <c r="Q15" s="11">
        <v>10</v>
      </c>
      <c r="R15" s="13"/>
      <c r="S15" s="2"/>
      <c r="T15" s="2"/>
      <c r="U15" s="55">
        <v>14</v>
      </c>
      <c r="V15" s="9"/>
      <c r="W15" s="77">
        <f>IF(OR(V13="",V17=""),"",IF(V13&lt;V17,U17,U13))</f>
      </c>
      <c r="X15" s="60"/>
      <c r="Y15" s="55"/>
      <c r="Z15" s="9"/>
      <c r="AA15" s="1"/>
    </row>
    <row r="16" spans="1:27" ht="12.75">
      <c r="A16" s="33">
        <v>15</v>
      </c>
      <c r="B16" s="34" t="s">
        <v>40</v>
      </c>
      <c r="C16" s="35"/>
      <c r="D16" s="36"/>
      <c r="F16" s="13"/>
      <c r="G16" s="80">
        <f>IF(OR(J11="",J21=""),"",IF(J11&lt;J21,I21,I11))</f>
      </c>
      <c r="H16" s="50"/>
      <c r="I16" s="11">
        <v>28</v>
      </c>
      <c r="J16" s="13"/>
      <c r="K16" s="10"/>
      <c r="L16" s="13"/>
      <c r="M16" s="10"/>
      <c r="N16" s="13"/>
      <c r="O16" s="10"/>
      <c r="P16" s="13"/>
      <c r="Q16" s="11"/>
      <c r="R16" s="13"/>
      <c r="S16" s="3">
        <v>4</v>
      </c>
      <c r="T16" s="3"/>
      <c r="U16" s="3"/>
      <c r="V16" s="56"/>
      <c r="W16" s="8"/>
      <c r="X16" s="55"/>
      <c r="Y16" s="55"/>
      <c r="Z16" s="9"/>
      <c r="AA16" s="1"/>
    </row>
    <row r="17" spans="1:27" ht="25.5">
      <c r="A17" s="33">
        <v>16</v>
      </c>
      <c r="B17" s="34" t="s">
        <v>40</v>
      </c>
      <c r="C17" s="35"/>
      <c r="D17" s="36"/>
      <c r="F17" s="10"/>
      <c r="G17" s="11"/>
      <c r="H17" s="49"/>
      <c r="I17" s="14"/>
      <c r="J17" s="25"/>
      <c r="K17" s="10"/>
      <c r="L17" s="13"/>
      <c r="N17" s="25"/>
      <c r="P17" s="25"/>
      <c r="Q17" s="79">
        <f>IF(OR(T17="",T18=""),"",IF(T17&lt;T18,S17,S18))</f>
      </c>
      <c r="R17" s="50"/>
      <c r="S17" s="88" t="s">
        <v>118</v>
      </c>
      <c r="T17" s="52"/>
      <c r="U17" s="77">
        <f>IF(OR(T17="",T18=""),"",IF(T17&lt;T18,S18,S17))</f>
      </c>
      <c r="V17" s="60"/>
      <c r="W17" s="2"/>
      <c r="X17" s="55"/>
      <c r="Y17" s="55"/>
      <c r="Z17" s="9"/>
      <c r="AA17" s="1"/>
    </row>
    <row r="18" spans="1:27" ht="25.5">
      <c r="A18" s="33">
        <v>17</v>
      </c>
      <c r="B18" s="34" t="s">
        <v>40</v>
      </c>
      <c r="C18" s="35"/>
      <c r="D18" s="36"/>
      <c r="F18" s="10"/>
      <c r="G18" s="11"/>
      <c r="H18" s="49"/>
      <c r="I18" s="11"/>
      <c r="J18" s="13" t="s">
        <v>6</v>
      </c>
      <c r="K18" s="80">
        <f>IF(OR(X7="",X15=""),"",IF(X7&gt;X15,W15,W7))</f>
      </c>
      <c r="L18" s="50"/>
      <c r="M18" s="10"/>
      <c r="N18" s="13"/>
      <c r="O18" s="10"/>
      <c r="P18" s="13"/>
      <c r="Q18" s="10"/>
      <c r="R18" s="13"/>
      <c r="S18" s="88" t="s">
        <v>110</v>
      </c>
      <c r="T18" s="53"/>
      <c r="U18" s="16"/>
      <c r="V18" s="58"/>
      <c r="W18" s="2"/>
      <c r="X18" s="55"/>
      <c r="Y18" s="55"/>
      <c r="Z18" s="9"/>
      <c r="AA18" s="1"/>
    </row>
    <row r="19" spans="1:27" ht="12.75">
      <c r="A19" s="33">
        <v>18</v>
      </c>
      <c r="B19" s="34" t="s">
        <v>40</v>
      </c>
      <c r="C19" s="35"/>
      <c r="D19" s="36"/>
      <c r="F19" s="10"/>
      <c r="G19" s="11"/>
      <c r="H19" s="49"/>
      <c r="I19" s="11"/>
      <c r="J19" s="13"/>
      <c r="K19" s="11"/>
      <c r="L19" s="13"/>
      <c r="M19" s="10"/>
      <c r="N19" s="13" t="s">
        <v>4</v>
      </c>
      <c r="O19" s="80">
        <f>IF(OR(V5="",V9=""),"",IF(V5&gt;V9,U9,U5))</f>
      </c>
      <c r="P19" s="50"/>
      <c r="Q19" s="10"/>
      <c r="R19" s="13"/>
      <c r="S19" s="3"/>
      <c r="T19" s="3"/>
      <c r="U19" s="2"/>
      <c r="V19" s="55"/>
      <c r="Y19" s="55">
        <v>25</v>
      </c>
      <c r="Z19" s="9"/>
      <c r="AA19" s="77">
        <f>IF(OR(Z11="",Z27=""),"",IF(Z11&lt;Z27,Y27,Y11))</f>
      </c>
    </row>
    <row r="20" spans="1:27" ht="12.75">
      <c r="A20" s="33">
        <v>19</v>
      </c>
      <c r="B20" s="34" t="s">
        <v>40</v>
      </c>
      <c r="C20" s="35"/>
      <c r="D20" s="36"/>
      <c r="F20" s="10"/>
      <c r="G20" s="11"/>
      <c r="H20" s="49"/>
      <c r="I20" s="11"/>
      <c r="J20" s="13"/>
      <c r="K20" s="11"/>
      <c r="L20" s="13"/>
      <c r="M20" s="10"/>
      <c r="N20" s="13"/>
      <c r="O20" s="11"/>
      <c r="P20" s="13"/>
      <c r="Q20" s="10"/>
      <c r="R20" s="13"/>
      <c r="S20" s="3">
        <v>5</v>
      </c>
      <c r="T20" s="3"/>
      <c r="W20" s="2"/>
      <c r="X20" s="55"/>
      <c r="Y20" s="55"/>
      <c r="Z20" s="9"/>
      <c r="AA20" s="1" t="s">
        <v>1</v>
      </c>
    </row>
    <row r="21" spans="1:27" ht="25.5">
      <c r="A21" s="33">
        <v>20</v>
      </c>
      <c r="B21" s="34" t="s">
        <v>40</v>
      </c>
      <c r="C21" s="35"/>
      <c r="D21" s="36"/>
      <c r="F21" s="10"/>
      <c r="G21" s="11"/>
      <c r="H21" s="49"/>
      <c r="I21" s="80">
        <f>IF(OR(L18="",L25=""),"",IF(L18&lt;L25,K25,K18))</f>
      </c>
      <c r="J21" s="50"/>
      <c r="K21" s="11"/>
      <c r="L21" s="13"/>
      <c r="M21" s="80">
        <f>IF(OR(P19="",P23=""),"",IF(P19&lt;P23,O23,O19))</f>
      </c>
      <c r="N21" s="50"/>
      <c r="O21" s="11">
        <v>19</v>
      </c>
      <c r="P21" s="13"/>
      <c r="Q21" s="79">
        <f>IF(OR(T21="",T22=""),"",IF(T21&lt;T22,S21,S22))</f>
      </c>
      <c r="R21" s="50"/>
      <c r="S21" s="88" t="s">
        <v>109</v>
      </c>
      <c r="T21" s="52"/>
      <c r="U21" s="77">
        <f>IF(OR(T21="",T22=""),"",IF(T21&lt;T22,S22,S21))</f>
      </c>
      <c r="V21" s="60"/>
      <c r="W21" s="2"/>
      <c r="X21" s="55"/>
      <c r="Y21" s="55"/>
      <c r="Z21" s="9"/>
      <c r="AA21" s="1"/>
    </row>
    <row r="22" spans="1:27" ht="25.5">
      <c r="A22" s="33">
        <v>21</v>
      </c>
      <c r="B22" s="34" t="s">
        <v>40</v>
      </c>
      <c r="C22" s="35"/>
      <c r="D22" s="36"/>
      <c r="F22" s="10"/>
      <c r="G22" s="11"/>
      <c r="H22" s="13"/>
      <c r="I22" s="10"/>
      <c r="J22" s="10"/>
      <c r="K22" s="11">
        <v>27</v>
      </c>
      <c r="L22" s="13"/>
      <c r="M22" s="12"/>
      <c r="N22" s="13"/>
      <c r="O22" s="14"/>
      <c r="P22" s="25"/>
      <c r="Q22" s="12"/>
      <c r="R22" s="13"/>
      <c r="S22" s="88" t="s">
        <v>119</v>
      </c>
      <c r="T22" s="53"/>
      <c r="U22" s="3"/>
      <c r="V22" s="56"/>
      <c r="W22" s="6"/>
      <c r="X22" s="55"/>
      <c r="Y22" s="55"/>
      <c r="Z22" s="9"/>
      <c r="AA22" s="1"/>
    </row>
    <row r="23" spans="1:27" ht="12.75">
      <c r="A23" s="33">
        <v>22</v>
      </c>
      <c r="B23" s="34" t="s">
        <v>40</v>
      </c>
      <c r="C23" s="35"/>
      <c r="D23" s="36"/>
      <c r="F23" s="80">
        <f>IF(OR(H16="",H29=""),"",IF(H16&lt;H29,G29,G16))</f>
      </c>
      <c r="G23" s="11">
        <v>29</v>
      </c>
      <c r="H23" s="13"/>
      <c r="I23" s="10"/>
      <c r="J23" s="10"/>
      <c r="K23" s="11"/>
      <c r="L23" s="13"/>
      <c r="M23" s="11"/>
      <c r="N23" s="13"/>
      <c r="O23" s="80">
        <f>IF(OR(R21="",R25=""),"",IF(R21&lt;R25,Q25,Q21))</f>
      </c>
      <c r="P23" s="50"/>
      <c r="Q23" s="11">
        <v>11</v>
      </c>
      <c r="R23" s="13"/>
      <c r="S23" s="2"/>
      <c r="T23" s="2"/>
      <c r="U23" s="55">
        <v>15</v>
      </c>
      <c r="V23" s="9"/>
      <c r="W23" s="77">
        <f>IF(OR(V21="",V25=""),"",IF(V21&lt;V25,U25,U21))</f>
      </c>
      <c r="X23" s="60"/>
      <c r="Y23" s="55"/>
      <c r="Z23" s="9"/>
      <c r="AA23" s="1"/>
    </row>
    <row r="24" spans="1:27" ht="12.75">
      <c r="A24" s="33">
        <v>23</v>
      </c>
      <c r="B24" s="34" t="s">
        <v>40</v>
      </c>
      <c r="C24" s="35"/>
      <c r="D24" s="36"/>
      <c r="F24" s="10" t="s">
        <v>8</v>
      </c>
      <c r="G24" s="14"/>
      <c r="H24" s="25"/>
      <c r="I24" s="10"/>
      <c r="J24" s="10"/>
      <c r="K24" s="11"/>
      <c r="L24" s="13"/>
      <c r="M24" s="11"/>
      <c r="N24" s="13"/>
      <c r="O24" s="10"/>
      <c r="P24" s="13"/>
      <c r="Q24" s="11"/>
      <c r="R24" s="13"/>
      <c r="S24" s="17">
        <v>6</v>
      </c>
      <c r="T24" s="51"/>
      <c r="U24" s="55"/>
      <c r="V24" s="9"/>
      <c r="W24" s="55"/>
      <c r="X24" s="5"/>
      <c r="Y24" s="55"/>
      <c r="Z24" s="9"/>
      <c r="AA24" s="1"/>
    </row>
    <row r="25" spans="1:27" ht="12.75">
      <c r="A25" s="33">
        <v>24</v>
      </c>
      <c r="B25" s="34" t="s">
        <v>40</v>
      </c>
      <c r="C25" s="35"/>
      <c r="D25" s="36"/>
      <c r="F25" s="10"/>
      <c r="G25" s="11"/>
      <c r="H25" s="13"/>
      <c r="I25" s="10"/>
      <c r="J25" s="10"/>
      <c r="K25" s="80">
        <f>IF(OR(N21="",N29=""),"",IF(N21&lt;N29,M29,M21))</f>
      </c>
      <c r="L25" s="50"/>
      <c r="M25" s="11">
        <v>24</v>
      </c>
      <c r="N25" s="13"/>
      <c r="O25" s="10"/>
      <c r="P25" s="13"/>
      <c r="Q25" s="79">
        <f>IF(OR(T25="",T26=""),"",IF(T25&lt;T26,S25,S26))</f>
      </c>
      <c r="R25" s="50"/>
      <c r="S25" s="88" t="s">
        <v>116</v>
      </c>
      <c r="T25" s="52"/>
      <c r="U25" s="77">
        <f>IF(OR(T25="",T26=""),"",IF(T25&lt;T26,S26,S25))</f>
      </c>
      <c r="V25" s="60"/>
      <c r="W25" s="55"/>
      <c r="X25" s="9"/>
      <c r="Y25" s="55"/>
      <c r="Z25" s="9"/>
      <c r="AA25" s="1"/>
    </row>
    <row r="26" spans="1:27" ht="12.75">
      <c r="A26" s="33">
        <v>25</v>
      </c>
      <c r="B26" s="34" t="s">
        <v>40</v>
      </c>
      <c r="C26" s="35"/>
      <c r="D26" s="36"/>
      <c r="F26" s="10"/>
      <c r="G26" s="11"/>
      <c r="H26" s="13"/>
      <c r="I26" s="10"/>
      <c r="J26" s="10"/>
      <c r="K26" s="10"/>
      <c r="L26" s="10"/>
      <c r="M26" s="11"/>
      <c r="N26" s="13"/>
      <c r="O26" s="10"/>
      <c r="P26" s="13"/>
      <c r="Q26" s="10"/>
      <c r="R26" s="13"/>
      <c r="S26" s="88" t="s">
        <v>111</v>
      </c>
      <c r="T26" s="53"/>
      <c r="U26" s="3"/>
      <c r="V26" s="56"/>
      <c r="W26" s="55"/>
      <c r="X26" s="9"/>
      <c r="Y26" s="55"/>
      <c r="Z26" s="7"/>
      <c r="AA26" s="1"/>
    </row>
    <row r="27" spans="1:27" ht="12.75">
      <c r="A27" s="33">
        <v>26</v>
      </c>
      <c r="B27" s="34" t="s">
        <v>40</v>
      </c>
      <c r="C27" s="35"/>
      <c r="D27" s="36"/>
      <c r="F27" s="10"/>
      <c r="G27" s="11"/>
      <c r="H27" s="13"/>
      <c r="I27" s="10"/>
      <c r="J27" s="10"/>
      <c r="K27" s="10"/>
      <c r="L27" s="10"/>
      <c r="M27" s="11"/>
      <c r="N27" s="13" t="s">
        <v>5</v>
      </c>
      <c r="O27" s="80">
        <f>IF(OR(V13="",V17=""),"",IF(V13&gt;V17,U17,U13))</f>
      </c>
      <c r="P27" s="50"/>
      <c r="Q27" s="10"/>
      <c r="R27" s="13"/>
      <c r="S27" s="2"/>
      <c r="T27" s="2"/>
      <c r="U27" s="2"/>
      <c r="V27" s="55"/>
      <c r="W27" s="55">
        <v>22</v>
      </c>
      <c r="X27" s="9"/>
      <c r="Y27" s="77">
        <f>IF(OR(X23="",X31=""),"",IF(X23&lt;X31,W31,W23))</f>
      </c>
      <c r="Z27" s="60"/>
      <c r="AA27" s="1"/>
    </row>
    <row r="28" spans="1:27" ht="12.75">
      <c r="A28" s="33">
        <v>27</v>
      </c>
      <c r="B28" s="34" t="s">
        <v>40</v>
      </c>
      <c r="C28" s="35"/>
      <c r="D28" s="36"/>
      <c r="F28" s="10"/>
      <c r="G28" s="11" t="s">
        <v>16</v>
      </c>
      <c r="H28" s="13"/>
      <c r="I28" s="10"/>
      <c r="J28" s="10"/>
      <c r="K28" s="10"/>
      <c r="L28" s="10"/>
      <c r="M28" s="11"/>
      <c r="N28" s="13"/>
      <c r="O28" s="11"/>
      <c r="P28" s="13"/>
      <c r="Q28" s="10"/>
      <c r="R28" s="13"/>
      <c r="S28" s="3">
        <v>7</v>
      </c>
      <c r="T28" s="3"/>
      <c r="U28" s="3"/>
      <c r="V28" s="56"/>
      <c r="W28" s="55"/>
      <c r="X28" s="9"/>
      <c r="Y28" s="2"/>
      <c r="Z28" s="55"/>
      <c r="AA28" s="1"/>
    </row>
    <row r="29" spans="1:27" ht="12.75">
      <c r="A29" s="33">
        <v>28</v>
      </c>
      <c r="B29" s="34" t="s">
        <v>40</v>
      </c>
      <c r="C29" s="35"/>
      <c r="D29" s="36"/>
      <c r="F29" s="10"/>
      <c r="G29" s="80">
        <f>IF(OR(Z11="",Z27=""),"",IF(Z11&gt;Z27,Y27,Y11))</f>
      </c>
      <c r="H29" s="50"/>
      <c r="I29" s="10"/>
      <c r="J29" s="10"/>
      <c r="K29" s="10"/>
      <c r="L29" s="10"/>
      <c r="M29" s="80">
        <f>IF(OR(P27="",P31=""),"",IF(P27&lt;P31,O31,O27))</f>
      </c>
      <c r="N29" s="50"/>
      <c r="O29" s="11">
        <v>20</v>
      </c>
      <c r="P29" s="13"/>
      <c r="Q29" s="79">
        <f>IF(OR(T29="",T30=""),"",IF(T29&lt;T30,S29,S30))</f>
      </c>
      <c r="R29" s="50"/>
      <c r="S29" s="88" t="s">
        <v>112</v>
      </c>
      <c r="T29" s="52"/>
      <c r="U29" s="77">
        <f>IF(OR(T29="",T30=""),"",IF(T29&lt;T30,S30,S29))</f>
      </c>
      <c r="V29" s="60"/>
      <c r="W29" s="55"/>
      <c r="X29" s="9"/>
      <c r="Y29" s="2"/>
      <c r="Z29" s="55"/>
      <c r="AA29" s="1"/>
    </row>
    <row r="30" spans="1:27" ht="25.5">
      <c r="A30" s="33">
        <v>29</v>
      </c>
      <c r="B30" s="34" t="s">
        <v>40</v>
      </c>
      <c r="C30" s="35"/>
      <c r="D30" s="36"/>
      <c r="F30" s="10"/>
      <c r="G30" s="10"/>
      <c r="H30" s="10"/>
      <c r="I30" s="10"/>
      <c r="J30" s="10"/>
      <c r="K30" s="10"/>
      <c r="L30" s="10"/>
      <c r="M30" s="10"/>
      <c r="N30" s="10"/>
      <c r="O30" s="11"/>
      <c r="P30" s="13"/>
      <c r="Q30" s="12"/>
      <c r="R30" s="13"/>
      <c r="S30" s="88" t="s">
        <v>115</v>
      </c>
      <c r="T30" s="53"/>
      <c r="U30" s="57"/>
      <c r="V30" s="9"/>
      <c r="W30" s="55"/>
      <c r="X30" s="7"/>
      <c r="Y30" s="2"/>
      <c r="Z30" s="55"/>
      <c r="AA30" s="1"/>
    </row>
    <row r="31" spans="1:27" ht="12.75">
      <c r="A31" s="33">
        <v>30</v>
      </c>
      <c r="B31" s="34" t="s">
        <v>40</v>
      </c>
      <c r="C31" s="35"/>
      <c r="D31" s="36"/>
      <c r="F31" s="10"/>
      <c r="G31" s="10"/>
      <c r="H31" s="10"/>
      <c r="I31" s="10"/>
      <c r="J31" s="10"/>
      <c r="K31" s="10"/>
      <c r="L31" s="10"/>
      <c r="M31" s="10"/>
      <c r="N31" s="10"/>
      <c r="O31" s="80">
        <f>IF(OR(R29="",R33=""),"",IF(R29&lt;R33,Q33,Q29))</f>
      </c>
      <c r="P31" s="50"/>
      <c r="Q31" s="11">
        <v>12</v>
      </c>
      <c r="R31" s="13"/>
      <c r="S31" s="2"/>
      <c r="T31" s="2"/>
      <c r="U31" s="55">
        <v>16</v>
      </c>
      <c r="V31" s="9"/>
      <c r="W31" s="77">
        <f>IF(OR(V29="",V33=""),"",IF(V29&lt;V33,U33,U29))</f>
      </c>
      <c r="X31" s="60"/>
      <c r="Y31" s="2"/>
      <c r="Z31" s="55"/>
      <c r="AA31" s="1"/>
    </row>
    <row r="32" spans="6:27" ht="12.75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3"/>
      <c r="Q32" s="11"/>
      <c r="R32" s="13"/>
      <c r="S32" s="3">
        <v>8</v>
      </c>
      <c r="T32" s="3"/>
      <c r="U32" s="56"/>
      <c r="V32" s="4"/>
      <c r="W32" s="2"/>
      <c r="X32" s="55"/>
      <c r="Y32" s="2"/>
      <c r="Z32" s="55"/>
      <c r="AA32" s="1"/>
    </row>
    <row r="33" spans="6:27" ht="12.75">
      <c r="F33" s="3"/>
      <c r="G33" s="3"/>
      <c r="H33" s="3"/>
      <c r="I33" s="10"/>
      <c r="J33" s="10"/>
      <c r="K33" s="10"/>
      <c r="L33" s="10"/>
      <c r="M33" s="10"/>
      <c r="N33" s="10"/>
      <c r="O33" s="10"/>
      <c r="P33" s="10"/>
      <c r="Q33" s="79">
        <f>IF(OR(T33="",T34=""),"",IF(T33&lt;T34,S33,S34))</f>
      </c>
      <c r="R33" s="50"/>
      <c r="S33" s="88" t="s">
        <v>108</v>
      </c>
      <c r="T33" s="54"/>
      <c r="U33" s="77">
        <f>IF(OR(T33="",T34=""),"",IF(T33&lt;T34,S34,S33))</f>
      </c>
      <c r="V33" s="61"/>
      <c r="W33" s="2"/>
      <c r="X33" s="55"/>
      <c r="Y33" s="2"/>
      <c r="Z33" s="55"/>
      <c r="AA33" s="1"/>
    </row>
    <row r="34" spans="6:27" ht="25.5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3"/>
      <c r="S34" s="88" t="s">
        <v>120</v>
      </c>
      <c r="T34" s="53"/>
      <c r="U34" s="2"/>
      <c r="V34" s="55"/>
      <c r="W34" s="2"/>
      <c r="X34" s="55"/>
      <c r="Y34" s="2"/>
      <c r="Z34" s="55"/>
      <c r="AA34" s="1"/>
    </row>
    <row r="35" spans="6:27" ht="12.75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5"/>
      <c r="W35" s="2"/>
      <c r="X35" s="55"/>
      <c r="Y35" s="2"/>
      <c r="Z35" s="55"/>
      <c r="AA35" s="1"/>
    </row>
    <row r="62" spans="1:4" ht="12.75">
      <c r="A62" s="38"/>
      <c r="B62" s="39"/>
      <c r="C62" s="37"/>
      <c r="D62" s="37"/>
    </row>
    <row r="63" spans="1:2" ht="12.75">
      <c r="A63" s="38"/>
      <c r="B63" s="40"/>
    </row>
    <row r="64" spans="1:2" ht="12.75">
      <c r="A64" s="38"/>
      <c r="B64" s="40"/>
    </row>
    <row r="65" spans="1:2" ht="12.75">
      <c r="A65" s="38"/>
      <c r="B65" s="40"/>
    </row>
    <row r="66" spans="1:2" ht="12.75">
      <c r="A66" s="38"/>
      <c r="B66" s="40"/>
    </row>
    <row r="67" spans="1:2" ht="12.75">
      <c r="A67" s="38"/>
      <c r="B67" s="40"/>
    </row>
    <row r="68" spans="1:2" ht="12.75">
      <c r="A68" s="38"/>
      <c r="B68" s="40"/>
    </row>
    <row r="69" spans="1:2" ht="12.75">
      <c r="A69" s="38"/>
      <c r="B69" s="40"/>
    </row>
    <row r="70" spans="1:2" ht="12.75">
      <c r="A70" s="38"/>
      <c r="B70" s="40"/>
    </row>
    <row r="71" spans="1:2" ht="12.75">
      <c r="A71" s="38"/>
      <c r="B71" s="40"/>
    </row>
    <row r="72" ht="12.75">
      <c r="A72" s="38"/>
    </row>
    <row r="73" ht="12.75">
      <c r="A73" s="38"/>
    </row>
    <row r="74" ht="12.75">
      <c r="A74" s="38"/>
    </row>
    <row r="75" ht="12.75">
      <c r="A75" s="38"/>
    </row>
    <row r="76" ht="12.75">
      <c r="A76" s="38"/>
    </row>
    <row r="77" ht="12.75">
      <c r="A77" s="38"/>
    </row>
    <row r="78" ht="12.75">
      <c r="A78" s="38"/>
    </row>
    <row r="79" ht="12.75">
      <c r="A79" s="38"/>
    </row>
    <row r="80" ht="12.75">
      <c r="A80" s="38"/>
    </row>
    <row r="81" ht="12.75">
      <c r="A81" s="38"/>
    </row>
    <row r="82" ht="12.75">
      <c r="A82" s="38"/>
    </row>
    <row r="83" ht="12.75">
      <c r="A83" s="38"/>
    </row>
    <row r="84" ht="12.75">
      <c r="A84" s="38"/>
    </row>
    <row r="85" ht="12.75">
      <c r="A85" s="38"/>
    </row>
    <row r="86" ht="12.75">
      <c r="A86" s="38"/>
    </row>
    <row r="87" ht="12.75">
      <c r="A87" s="38"/>
    </row>
    <row r="88" ht="12.75">
      <c r="A88" s="38"/>
    </row>
    <row r="89" ht="12.75">
      <c r="A89" s="38"/>
    </row>
    <row r="90" ht="12.75">
      <c r="A90" s="38"/>
    </row>
    <row r="91" ht="12.75">
      <c r="A91" s="38"/>
    </row>
    <row r="92" ht="12.75">
      <c r="A92" s="38"/>
    </row>
    <row r="93" ht="12.75">
      <c r="A93" s="38"/>
    </row>
    <row r="94" ht="12.75">
      <c r="A94" s="38"/>
    </row>
    <row r="95" ht="12.75">
      <c r="A95" s="38"/>
    </row>
    <row r="96" ht="12.75">
      <c r="A96" s="38"/>
    </row>
    <row r="97" ht="12.75">
      <c r="A97" s="38"/>
    </row>
    <row r="98" ht="12.75">
      <c r="A98" s="38"/>
    </row>
    <row r="99" ht="12.75">
      <c r="A99" s="38"/>
    </row>
    <row r="100" ht="12.75">
      <c r="A100" s="38"/>
    </row>
    <row r="101" ht="12.75">
      <c r="A101" s="38"/>
    </row>
    <row r="102" ht="12.75">
      <c r="A102" s="38"/>
    </row>
    <row r="103" ht="12.75">
      <c r="A103" s="38"/>
    </row>
    <row r="104" ht="12.75">
      <c r="A104" s="38"/>
    </row>
    <row r="105" ht="12.75">
      <c r="A105" s="38"/>
    </row>
    <row r="106" ht="12.75">
      <c r="A106" s="38"/>
    </row>
    <row r="107" ht="12.75">
      <c r="A107" s="38"/>
    </row>
    <row r="108" ht="12.75">
      <c r="A108" s="38"/>
    </row>
    <row r="109" ht="12.75">
      <c r="A109" s="38"/>
    </row>
    <row r="110" ht="12.75">
      <c r="A110" s="38"/>
    </row>
    <row r="111" ht="12.75">
      <c r="A111" s="38"/>
    </row>
    <row r="112" ht="12.75">
      <c r="A112" s="38"/>
    </row>
    <row r="113" ht="12.75">
      <c r="A113" s="38"/>
    </row>
    <row r="114" ht="12.75">
      <c r="A114" s="38"/>
    </row>
    <row r="115" ht="12.75">
      <c r="A115" s="38"/>
    </row>
    <row r="116" ht="12.75">
      <c r="A116" s="38"/>
    </row>
    <row r="117" ht="12.75">
      <c r="A117" s="38"/>
    </row>
    <row r="118" ht="12.75">
      <c r="A118" s="38"/>
    </row>
    <row r="119" ht="12.75">
      <c r="A119" s="38"/>
    </row>
    <row r="120" ht="12.75">
      <c r="A120" s="38"/>
    </row>
    <row r="121" ht="12.75">
      <c r="A121" s="38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1"/>
    </row>
    <row r="259" ht="12.75">
      <c r="A259" s="41"/>
    </row>
    <row r="260" ht="12.75">
      <c r="A260" s="41"/>
    </row>
    <row r="261" ht="12.75">
      <c r="A261" s="41"/>
    </row>
    <row r="262" ht="12.75">
      <c r="A262" s="41"/>
    </row>
    <row r="263" ht="12.75">
      <c r="A263" s="41"/>
    </row>
    <row r="264" ht="12.75">
      <c r="A264" s="41"/>
    </row>
    <row r="265" ht="12.75">
      <c r="A265" s="41"/>
    </row>
    <row r="266" ht="12.75">
      <c r="A266" s="41"/>
    </row>
    <row r="267" ht="12.75">
      <c r="A267" s="41"/>
    </row>
    <row r="268" ht="12.75">
      <c r="A268" s="41"/>
    </row>
    <row r="269" ht="12.75">
      <c r="A269" s="41"/>
    </row>
    <row r="270" ht="12.75">
      <c r="A270" s="41"/>
    </row>
    <row r="271" ht="12.75">
      <c r="A271" s="41"/>
    </row>
    <row r="272" ht="12.75">
      <c r="A272" s="41"/>
    </row>
    <row r="273" ht="12.75">
      <c r="A273" s="41"/>
    </row>
    <row r="274" ht="12.75">
      <c r="A274" s="41"/>
    </row>
    <row r="275" ht="12.75">
      <c r="A275" s="41"/>
    </row>
  </sheetData>
  <sheetProtection/>
  <dataValidations count="1">
    <dataValidation type="list" allowBlank="1" showInputMessage="1" showErrorMessage="1" sqref="D2:D31">
      <formula1>INDIRECT($AG$3)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PageLayoutView="0" workbookViewId="0" topLeftCell="A1">
      <selection activeCell="L9" sqref="L9"/>
    </sheetView>
  </sheetViews>
  <sheetFormatPr defaultColWidth="11.421875" defaultRowHeight="12.75"/>
  <cols>
    <col min="1" max="1" width="6.7109375" style="0" customWidth="1"/>
    <col min="2" max="2" width="6.7109375" style="0" bestFit="1" customWidth="1"/>
    <col min="3" max="3" width="5.8515625" style="0" customWidth="1"/>
    <col min="4" max="4" width="6.140625" style="0" customWidth="1"/>
    <col min="5" max="5" width="4.8515625" style="0" customWidth="1"/>
    <col min="6" max="6" width="1.8515625" style="0" customWidth="1"/>
    <col min="7" max="7" width="9.7109375" style="0" customWidth="1"/>
    <col min="9" max="9" width="4.00390625" style="0" customWidth="1"/>
    <col min="10" max="10" width="3.421875" style="0" customWidth="1"/>
    <col min="11" max="11" width="12.140625" style="0" customWidth="1"/>
    <col min="12" max="12" width="3.57421875" style="0" customWidth="1"/>
    <col min="13" max="13" width="3.7109375" style="0" customWidth="1"/>
    <col min="14" max="14" width="13.00390625" style="0" customWidth="1"/>
    <col min="15" max="16" width="3.28125" style="0" customWidth="1"/>
    <col min="18" max="18" width="4.7109375" style="0" customWidth="1"/>
    <col min="19" max="19" width="10.7109375" style="0" customWidth="1"/>
  </cols>
  <sheetData>
    <row r="1" spans="1:4" ht="12.75">
      <c r="A1" s="31" t="s">
        <v>36</v>
      </c>
      <c r="B1" s="31" t="s">
        <v>37</v>
      </c>
      <c r="C1" s="32" t="s">
        <v>102</v>
      </c>
      <c r="D1" s="31" t="s">
        <v>39</v>
      </c>
    </row>
    <row r="2" spans="1:19" ht="12.75">
      <c r="A2" s="64">
        <v>1</v>
      </c>
      <c r="B2" s="65" t="s">
        <v>40</v>
      </c>
      <c r="C2" s="3"/>
      <c r="D2" s="66"/>
      <c r="H2" t="s">
        <v>19</v>
      </c>
      <c r="K2" t="s">
        <v>20</v>
      </c>
      <c r="N2" s="18"/>
      <c r="S2" t="s">
        <v>26</v>
      </c>
    </row>
    <row r="3" spans="1:19" ht="12.75">
      <c r="A3" s="64">
        <v>2</v>
      </c>
      <c r="B3" s="65" t="s">
        <v>40</v>
      </c>
      <c r="C3" s="3"/>
      <c r="D3" s="66"/>
      <c r="H3" s="81">
        <f>IF(OR(I13="",I22=""),"",IF(I13&gt;I22,H22,H13))</f>
      </c>
      <c r="K3" s="81">
        <f>IF(OR(L9="",L17=""),"",IF(L9&gt;L17,K17,K9))</f>
      </c>
      <c r="S3" t="s">
        <v>27</v>
      </c>
    </row>
    <row r="4" spans="1:4" ht="12.75">
      <c r="A4" s="64">
        <v>3</v>
      </c>
      <c r="B4" s="65" t="s">
        <v>40</v>
      </c>
      <c r="C4" s="3"/>
      <c r="D4" s="66"/>
    </row>
    <row r="5" spans="1:21" ht="12.75">
      <c r="A5" s="64">
        <v>4</v>
      </c>
      <c r="B5" s="65" t="s">
        <v>40</v>
      </c>
      <c r="C5" s="3"/>
      <c r="D5" s="66"/>
      <c r="N5" s="19"/>
      <c r="O5" s="19"/>
      <c r="P5" s="19"/>
      <c r="Q5" s="19"/>
      <c r="R5" s="19"/>
      <c r="S5" s="19"/>
      <c r="T5" s="19"/>
      <c r="U5" s="19"/>
    </row>
    <row r="6" spans="1:21" ht="12.75">
      <c r="A6" s="64">
        <v>5</v>
      </c>
      <c r="B6" s="65" t="s">
        <v>40</v>
      </c>
      <c r="C6" s="3"/>
      <c r="D6" s="66"/>
      <c r="N6" s="19"/>
      <c r="O6" s="19"/>
      <c r="P6" s="19"/>
      <c r="Q6" s="19"/>
      <c r="R6" s="19"/>
      <c r="S6" s="19"/>
      <c r="T6" s="19"/>
      <c r="U6" s="19"/>
    </row>
    <row r="7" spans="1:21" ht="12.75">
      <c r="A7" s="67"/>
      <c r="N7" s="30" t="s">
        <v>21</v>
      </c>
      <c r="O7" s="19"/>
      <c r="P7" s="19"/>
      <c r="Q7" s="19"/>
      <c r="R7" s="19"/>
      <c r="S7" s="19"/>
      <c r="T7" s="19"/>
      <c r="U7" s="19"/>
    </row>
    <row r="8" spans="1:21" ht="12.75">
      <c r="A8" s="67"/>
      <c r="N8" s="80">
        <f>IF(OR(tableau!P3="",tableau!P7=""),"",IF(tableau!P3&gt;tableau!P7,tableau!O7,tableau!O3))</f>
      </c>
      <c r="O8" s="73"/>
      <c r="P8" s="19"/>
      <c r="Q8" s="19"/>
      <c r="R8" s="19"/>
      <c r="S8" s="19"/>
      <c r="T8" s="19"/>
      <c r="U8" s="19"/>
    </row>
    <row r="9" spans="1:21" ht="12.75">
      <c r="A9" s="67"/>
      <c r="K9" s="81">
        <f>IF(OR(O8="",O10=""),"",IF(O8&gt;O10,N10,N8))</f>
      </c>
      <c r="L9" s="61"/>
      <c r="N9" s="71"/>
      <c r="O9" s="72"/>
      <c r="P9" s="19"/>
      <c r="Q9" s="81">
        <f>IF(OR(O8="",O10=""),"",IF(O8&lt;O10,N10,N8))</f>
      </c>
      <c r="R9" s="63"/>
      <c r="S9" s="19"/>
      <c r="T9" s="19"/>
      <c r="U9" s="30"/>
    </row>
    <row r="10" spans="1:21" ht="12.75">
      <c r="A10" s="68"/>
      <c r="K10" s="20"/>
      <c r="L10" s="21"/>
      <c r="M10" s="21"/>
      <c r="N10" s="80">
        <f>IF(OR(tableau!P11="",tableau!P15=""),"",IF(tableau!P11&lt;tableau!P15,tableau!O11,tableau!O15))</f>
      </c>
      <c r="O10" s="73"/>
      <c r="P10" s="22"/>
      <c r="Q10" s="23"/>
      <c r="R10" s="24"/>
      <c r="S10" s="19"/>
      <c r="T10" s="19"/>
      <c r="U10" s="19"/>
    </row>
    <row r="11" spans="1:21" ht="12.75">
      <c r="A11" s="68"/>
      <c r="K11" s="14"/>
      <c r="L11" s="25"/>
      <c r="M11" s="25"/>
      <c r="N11" s="30" t="s">
        <v>22</v>
      </c>
      <c r="O11" s="19"/>
      <c r="P11" s="19"/>
      <c r="Q11" s="19"/>
      <c r="R11" s="26"/>
      <c r="S11" s="19"/>
      <c r="T11" s="19"/>
      <c r="U11" s="19"/>
    </row>
    <row r="12" spans="1:21" ht="12.75">
      <c r="A12" s="68"/>
      <c r="K12" s="14"/>
      <c r="L12" s="25"/>
      <c r="N12" s="19"/>
      <c r="O12" s="19"/>
      <c r="P12" s="19"/>
      <c r="Q12" s="19"/>
      <c r="R12" s="26"/>
      <c r="S12" s="19"/>
      <c r="T12" s="19"/>
      <c r="U12" s="19"/>
    </row>
    <row r="13" spans="1:21" ht="12.75">
      <c r="A13" s="68"/>
      <c r="H13" s="81">
        <f>IF(OR(L9="",L17=""),"",IF(L9&gt;L17,K17,K9))</f>
      </c>
      <c r="I13" s="61"/>
      <c r="J13" s="15"/>
      <c r="K13" s="28">
        <v>3</v>
      </c>
      <c r="L13" s="30"/>
      <c r="N13" s="19"/>
      <c r="O13" s="19"/>
      <c r="P13" s="19"/>
      <c r="Q13" s="19"/>
      <c r="R13" s="62">
        <v>4</v>
      </c>
      <c r="S13" s="81">
        <f>IF(OR(R9="",R17=""),"",IF(R9&lt;R17,Q17,Q9))</f>
      </c>
      <c r="T13" s="19"/>
      <c r="U13" s="19"/>
    </row>
    <row r="14" spans="1:21" ht="12.75">
      <c r="A14" s="67"/>
      <c r="H14" s="20"/>
      <c r="I14" s="21"/>
      <c r="J14" s="25"/>
      <c r="K14" s="14"/>
      <c r="L14" s="25"/>
      <c r="N14" s="19"/>
      <c r="O14" s="19"/>
      <c r="P14" s="19"/>
      <c r="Q14" s="19"/>
      <c r="R14" s="26"/>
      <c r="S14" s="22"/>
      <c r="T14" s="23" t="s">
        <v>25</v>
      </c>
      <c r="U14" s="19"/>
    </row>
    <row r="15" spans="1:21" ht="12.75">
      <c r="A15" s="67"/>
      <c r="H15" s="14"/>
      <c r="I15" s="25"/>
      <c r="J15" s="25"/>
      <c r="K15" s="14"/>
      <c r="L15" s="25"/>
      <c r="N15" s="30" t="s">
        <v>23</v>
      </c>
      <c r="O15" s="19"/>
      <c r="P15" s="19"/>
      <c r="Q15" s="19"/>
      <c r="R15" s="26"/>
      <c r="S15" s="19"/>
      <c r="T15" s="19"/>
      <c r="U15" s="19"/>
    </row>
    <row r="16" spans="1:21" ht="12.75">
      <c r="A16" s="67"/>
      <c r="H16" s="14"/>
      <c r="I16" s="25"/>
      <c r="J16" s="25"/>
      <c r="K16" s="14"/>
      <c r="L16" s="25"/>
      <c r="N16" s="80">
        <f>IF(OR(tableau!P19="",tableau!P23=""),"",IF(tableau!P19&gt;tableau!P23,tableau!O23,tableau!O19))</f>
      </c>
      <c r="O16" s="74"/>
      <c r="P16" s="19"/>
      <c r="Q16" s="19"/>
      <c r="R16" s="26"/>
      <c r="S16" s="19"/>
      <c r="T16" s="19"/>
      <c r="U16" s="19"/>
    </row>
    <row r="17" spans="1:21" ht="12.75">
      <c r="A17" s="67"/>
      <c r="H17" s="14"/>
      <c r="I17" s="25"/>
      <c r="J17" s="25"/>
      <c r="K17" s="81">
        <f>IF(OR(O16="",O18=""),"",IF(O16&gt;O18,N18,N16))</f>
      </c>
      <c r="L17" s="61"/>
      <c r="M17" s="27"/>
      <c r="N17" s="69"/>
      <c r="O17" s="70"/>
      <c r="P17" s="19"/>
      <c r="Q17" s="81">
        <f>IF(OR(O16="",O18=""),"",IF(O16&lt;O18,N18,N16))</f>
      </c>
      <c r="R17" s="63"/>
      <c r="S17" s="19"/>
      <c r="T17" s="19"/>
      <c r="U17" s="19"/>
    </row>
    <row r="18" spans="1:21" ht="12.75">
      <c r="A18" s="67"/>
      <c r="E18" s="25"/>
      <c r="G18" s="81">
        <f>IF(OR(I13="",I22=""),"",IF(I13&lt;I22,H22,H13))</f>
      </c>
      <c r="H18" s="28">
        <v>5</v>
      </c>
      <c r="I18" s="30"/>
      <c r="J18" s="30"/>
      <c r="K18" s="25"/>
      <c r="L18" s="25"/>
      <c r="M18" s="25"/>
      <c r="N18" s="80">
        <f>IF(OR(tableau!P27="",tableau!P31=""),"",IF(tableau!P27&gt;tableau!P31,tableau!O31,tableau!O27))</f>
      </c>
      <c r="O18" s="74"/>
      <c r="P18" s="22"/>
      <c r="Q18" s="23"/>
      <c r="R18" s="23"/>
      <c r="S18" s="19"/>
      <c r="T18" s="19"/>
      <c r="U18" s="19"/>
    </row>
    <row r="19" spans="1:21" ht="12.75">
      <c r="A19" s="67"/>
      <c r="E19" s="29"/>
      <c r="G19" s="29" t="s">
        <v>18</v>
      </c>
      <c r="H19" s="14"/>
      <c r="I19" s="25"/>
      <c r="J19" s="25"/>
      <c r="N19" s="30" t="s">
        <v>24</v>
      </c>
      <c r="O19" s="19"/>
      <c r="P19" s="19"/>
      <c r="Q19" s="19"/>
      <c r="R19" s="19"/>
      <c r="S19" s="19"/>
      <c r="T19" s="19"/>
      <c r="U19" s="19"/>
    </row>
    <row r="20" spans="1:21" ht="12.75">
      <c r="A20" s="67"/>
      <c r="E20" s="25"/>
      <c r="G20" s="25"/>
      <c r="H20" s="14"/>
      <c r="I20" s="25"/>
      <c r="J20" s="25"/>
      <c r="N20" s="19"/>
      <c r="O20" s="19"/>
      <c r="P20" s="19"/>
      <c r="Q20" s="19"/>
      <c r="R20" s="19"/>
      <c r="S20" s="19"/>
      <c r="T20" s="19"/>
      <c r="U20" s="19"/>
    </row>
    <row r="21" spans="1:21" ht="12.75">
      <c r="A21" s="67"/>
      <c r="E21" s="25"/>
      <c r="G21" s="25"/>
      <c r="H21" s="14"/>
      <c r="I21" s="25"/>
      <c r="J21" s="25"/>
      <c r="N21" s="19"/>
      <c r="O21" s="19"/>
      <c r="P21" s="19"/>
      <c r="Q21" s="19"/>
      <c r="R21" s="19"/>
      <c r="S21" s="19"/>
      <c r="T21" s="19"/>
      <c r="U21" s="19"/>
    </row>
    <row r="22" spans="1:21" ht="12.75">
      <c r="A22" s="67"/>
      <c r="E22" s="25"/>
      <c r="G22" s="25"/>
      <c r="H22" s="81">
        <f>IF(OR(R9="",R17=""),"",IF(R9&gt;R17,Q17,Q9))</f>
      </c>
      <c r="I22" s="61"/>
      <c r="J22" s="25"/>
      <c r="N22" s="19"/>
      <c r="O22" s="19"/>
      <c r="P22" s="19"/>
      <c r="Q22" s="19"/>
      <c r="R22" s="19"/>
      <c r="S22" s="19"/>
      <c r="T22" s="19"/>
      <c r="U22" s="19"/>
    </row>
    <row r="23" spans="8:21" ht="12.75">
      <c r="H23" t="s">
        <v>17</v>
      </c>
      <c r="N23" s="19"/>
      <c r="O23" s="19"/>
      <c r="P23" s="19"/>
      <c r="Q23" s="19"/>
      <c r="R23" s="19"/>
      <c r="S23" s="19"/>
      <c r="T23" s="19"/>
      <c r="U23" s="19"/>
    </row>
  </sheetData>
  <sheetProtection/>
  <dataValidations count="1">
    <dataValidation type="list" allowBlank="1" showInputMessage="1" showErrorMessage="1" sqref="D2:D6">
      <formula1>INDIRECT($S$3)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PageLayoutView="0" workbookViewId="0" topLeftCell="A13">
      <selection activeCell="R9" sqref="R9"/>
    </sheetView>
  </sheetViews>
  <sheetFormatPr defaultColWidth="11.421875" defaultRowHeight="12.75"/>
  <cols>
    <col min="1" max="1" width="6.7109375" style="0" customWidth="1"/>
    <col min="2" max="2" width="6.7109375" style="0" bestFit="1" customWidth="1"/>
    <col min="3" max="3" width="5.8515625" style="0" customWidth="1"/>
    <col min="4" max="4" width="6.140625" style="0" customWidth="1"/>
    <col min="5" max="5" width="4.8515625" style="0" customWidth="1"/>
    <col min="6" max="6" width="1.8515625" style="0" customWidth="1"/>
    <col min="7" max="7" width="9.7109375" style="0" customWidth="1"/>
    <col min="9" max="9" width="4.00390625" style="0" customWidth="1"/>
    <col min="10" max="10" width="3.421875" style="0" customWidth="1"/>
    <col min="11" max="11" width="12.140625" style="0" customWidth="1"/>
    <col min="12" max="12" width="3.57421875" style="0" customWidth="1"/>
    <col min="13" max="13" width="3.7109375" style="0" customWidth="1"/>
    <col min="14" max="14" width="13.00390625" style="0" customWidth="1"/>
    <col min="15" max="16" width="3.28125" style="0" customWidth="1"/>
    <col min="18" max="18" width="4.7109375" style="0" customWidth="1"/>
    <col min="19" max="19" width="10.7109375" style="0" customWidth="1"/>
  </cols>
  <sheetData>
    <row r="1" spans="1:4" ht="12.75">
      <c r="A1" s="31" t="s">
        <v>36</v>
      </c>
      <c r="B1" s="31" t="s">
        <v>37</v>
      </c>
      <c r="C1" s="32" t="s">
        <v>102</v>
      </c>
      <c r="D1" s="31" t="s">
        <v>39</v>
      </c>
    </row>
    <row r="2" spans="1:19" ht="12.75">
      <c r="A2" s="64">
        <v>1</v>
      </c>
      <c r="B2" s="65" t="s">
        <v>40</v>
      </c>
      <c r="C2" s="3"/>
      <c r="D2" s="66"/>
      <c r="H2" t="s">
        <v>19</v>
      </c>
      <c r="K2" t="s">
        <v>20</v>
      </c>
      <c r="N2" s="18"/>
      <c r="S2" t="s">
        <v>26</v>
      </c>
    </row>
    <row r="3" spans="1:19" ht="12.75">
      <c r="A3" s="64">
        <v>2</v>
      </c>
      <c r="B3" s="65" t="s">
        <v>40</v>
      </c>
      <c r="C3" s="3"/>
      <c r="D3" s="66"/>
      <c r="H3" s="81" t="s">
        <v>103</v>
      </c>
      <c r="K3" s="81" t="s">
        <v>104</v>
      </c>
      <c r="S3" s="76" t="s">
        <v>28</v>
      </c>
    </row>
    <row r="4" spans="1:4" ht="12.75">
      <c r="A4" s="64">
        <v>3</v>
      </c>
      <c r="B4" s="65" t="s">
        <v>40</v>
      </c>
      <c r="C4" s="3"/>
      <c r="D4" s="66"/>
    </row>
    <row r="5" spans="1:21" ht="12.75">
      <c r="A5" s="64">
        <v>4</v>
      </c>
      <c r="B5" s="65" t="s">
        <v>40</v>
      </c>
      <c r="C5" s="3"/>
      <c r="D5" s="66"/>
      <c r="N5" s="19"/>
      <c r="O5" s="19"/>
      <c r="P5" s="19"/>
      <c r="Q5" s="19"/>
      <c r="R5" s="19"/>
      <c r="S5" s="19"/>
      <c r="T5" s="19"/>
      <c r="U5" s="19"/>
    </row>
    <row r="6" spans="1:21" ht="12.75">
      <c r="A6" s="64">
        <v>5</v>
      </c>
      <c r="B6" s="65" t="s">
        <v>40</v>
      </c>
      <c r="C6" s="3"/>
      <c r="D6" s="66"/>
      <c r="N6" s="19"/>
      <c r="O6" s="19"/>
      <c r="P6" s="19"/>
      <c r="Q6" s="19"/>
      <c r="R6" s="19"/>
      <c r="S6" s="19"/>
      <c r="T6" s="19"/>
      <c r="U6" s="19"/>
    </row>
    <row r="7" spans="1:21" ht="12.75">
      <c r="A7" s="67"/>
      <c r="N7" s="75" t="s">
        <v>31</v>
      </c>
      <c r="O7" s="19"/>
      <c r="P7" s="19"/>
      <c r="Q7" s="19"/>
      <c r="R7" s="19"/>
      <c r="S7" s="19"/>
      <c r="T7" s="19"/>
      <c r="U7" s="19"/>
    </row>
    <row r="8" spans="1:21" ht="12.75">
      <c r="A8" s="67"/>
      <c r="N8" s="80">
        <f>IF(OR(tableau!R5="",tableau!R9=""),"",IF(tableau!R5&gt;tableau!R9,tableau!Q9,tableau!Q5))</f>
      </c>
      <c r="O8" s="73"/>
      <c r="P8" s="19"/>
      <c r="Q8" s="19"/>
      <c r="R8" s="19"/>
      <c r="S8" s="19"/>
      <c r="T8" s="19"/>
      <c r="U8" s="19"/>
    </row>
    <row r="9" spans="1:21" ht="12.75">
      <c r="A9" s="67"/>
      <c r="K9" s="81">
        <f>IF(OR(O8="",O10=""),"",IF(O8&gt;O10,N10,N8))</f>
      </c>
      <c r="L9" s="61"/>
      <c r="N9" s="71"/>
      <c r="O9" s="72"/>
      <c r="P9" s="19"/>
      <c r="Q9" s="81">
        <f>IF(OR(O8="",O10=""),"",IF(O8&lt;O10,N10,N8))</f>
      </c>
      <c r="R9" s="63"/>
      <c r="S9" s="19"/>
      <c r="T9" s="19"/>
      <c r="U9" s="30"/>
    </row>
    <row r="10" spans="1:21" ht="12.75">
      <c r="A10" s="68"/>
      <c r="K10" s="20"/>
      <c r="L10" s="21"/>
      <c r="M10" s="21"/>
      <c r="N10" s="80">
        <f>IF(OR(tableau!R13="",tableau!R17=""),"",IF(tableau!R13&gt;tableau!R17,tableau!Q17,tableau!Q13))</f>
      </c>
      <c r="O10" s="73"/>
      <c r="P10" s="22"/>
      <c r="Q10" s="23"/>
      <c r="R10" s="24"/>
      <c r="S10" s="19"/>
      <c r="T10" s="19"/>
      <c r="U10" s="19"/>
    </row>
    <row r="11" spans="1:21" ht="12.75">
      <c r="A11" s="68"/>
      <c r="K11" s="14"/>
      <c r="L11" s="25"/>
      <c r="M11" s="25"/>
      <c r="N11" s="75" t="s">
        <v>32</v>
      </c>
      <c r="O11" s="19"/>
      <c r="P11" s="19"/>
      <c r="Q11" s="19"/>
      <c r="R11" s="26"/>
      <c r="S11" s="19"/>
      <c r="T11" s="19"/>
      <c r="U11" s="19"/>
    </row>
    <row r="12" spans="1:21" ht="12.75">
      <c r="A12" s="68"/>
      <c r="K12" s="14"/>
      <c r="L12" s="25"/>
      <c r="N12" s="19"/>
      <c r="O12" s="19"/>
      <c r="P12" s="19"/>
      <c r="Q12" s="19"/>
      <c r="R12" s="26"/>
      <c r="S12" s="19"/>
      <c r="T12" s="19"/>
      <c r="U12" s="19"/>
    </row>
    <row r="13" spans="1:21" ht="12.75">
      <c r="A13" s="68"/>
      <c r="H13" s="81">
        <f>IF(OR(L9="",L17=""),"",IF(L9&gt;L17,K17,K9))</f>
      </c>
      <c r="I13" s="61"/>
      <c r="J13" s="15"/>
      <c r="K13" s="28">
        <v>3</v>
      </c>
      <c r="L13" s="30"/>
      <c r="N13" s="19"/>
      <c r="O13" s="19"/>
      <c r="P13" s="19"/>
      <c r="Q13" s="19"/>
      <c r="R13" s="62">
        <v>4</v>
      </c>
      <c r="S13" s="81">
        <f>IF(OR(R9="",R17=""),"",IF(R9&lt;R17,Q17,Q9))</f>
      </c>
      <c r="T13" s="19"/>
      <c r="U13" s="19"/>
    </row>
    <row r="14" spans="1:21" ht="12.75">
      <c r="A14" s="67"/>
      <c r="H14" s="20"/>
      <c r="I14" s="21"/>
      <c r="J14" s="25"/>
      <c r="K14" s="14"/>
      <c r="L14" s="25"/>
      <c r="N14" s="19"/>
      <c r="O14" s="19"/>
      <c r="P14" s="19"/>
      <c r="Q14" s="19"/>
      <c r="R14" s="26"/>
      <c r="S14" s="22"/>
      <c r="T14" s="82" t="s">
        <v>35</v>
      </c>
      <c r="U14" s="19"/>
    </row>
    <row r="15" spans="1:21" ht="12.75">
      <c r="A15" s="67"/>
      <c r="H15" s="14"/>
      <c r="I15" s="25"/>
      <c r="J15" s="25"/>
      <c r="K15" s="14"/>
      <c r="L15" s="25"/>
      <c r="N15" s="75" t="s">
        <v>33</v>
      </c>
      <c r="O15" s="19"/>
      <c r="P15" s="19"/>
      <c r="Q15" s="19"/>
      <c r="R15" s="26"/>
      <c r="S15" s="19"/>
      <c r="T15" s="19"/>
      <c r="U15" s="19"/>
    </row>
    <row r="16" spans="1:21" ht="12.75">
      <c r="A16" s="67"/>
      <c r="H16" s="14"/>
      <c r="I16" s="25"/>
      <c r="J16" s="25"/>
      <c r="K16" s="14"/>
      <c r="L16" s="25"/>
      <c r="N16" s="80">
        <f>IF(OR(tableau!R21="",tableau!R25=""),"",IF(tableau!R21&gt;tableau!R25,tableau!Q25,tableau!Q21))</f>
      </c>
      <c r="O16" s="74"/>
      <c r="P16" s="19"/>
      <c r="Q16" s="19"/>
      <c r="R16" s="26"/>
      <c r="S16" s="19"/>
      <c r="T16" s="19"/>
      <c r="U16" s="19"/>
    </row>
    <row r="17" spans="1:21" ht="12.75">
      <c r="A17" s="67"/>
      <c r="H17" s="14"/>
      <c r="I17" s="25"/>
      <c r="J17" s="25"/>
      <c r="K17" s="81">
        <f>IF(OR(O16="",O18=""),"",IF(O16&gt;O18,N18,N16))</f>
      </c>
      <c r="L17" s="61"/>
      <c r="M17" s="27"/>
      <c r="N17" s="69"/>
      <c r="O17" s="70"/>
      <c r="P17" s="19"/>
      <c r="Q17" s="81">
        <f>IF(OR(O16="",O18=""),"",IF(O16&lt;O18,N18,N16))</f>
      </c>
      <c r="R17" s="63"/>
      <c r="S17" s="19"/>
      <c r="T17" s="19"/>
      <c r="U17" s="19"/>
    </row>
    <row r="18" spans="1:21" ht="12.75">
      <c r="A18" s="67"/>
      <c r="E18" s="25"/>
      <c r="G18" s="81">
        <f>IF(OR(I13="",I22=""),"",IF(I13&lt;I22,H22,H13))</f>
      </c>
      <c r="H18" s="28">
        <v>5</v>
      </c>
      <c r="I18" s="30"/>
      <c r="J18" s="30"/>
      <c r="K18" s="25"/>
      <c r="L18" s="25"/>
      <c r="M18" s="25"/>
      <c r="N18" s="80">
        <f>IF(OR(tableau!R29="",tableau!R33=""),"",IF(tableau!R29&gt;tableau!R33,tableau!Q33,tableau!Q29))</f>
      </c>
      <c r="O18" s="74"/>
      <c r="P18" s="22"/>
      <c r="Q18" s="23"/>
      <c r="R18" s="23"/>
      <c r="S18" s="19"/>
      <c r="T18" s="19"/>
      <c r="U18" s="19"/>
    </row>
    <row r="19" spans="1:21" ht="12.75">
      <c r="A19" s="67"/>
      <c r="E19" s="29"/>
      <c r="G19" s="29" t="s">
        <v>29</v>
      </c>
      <c r="H19" s="14"/>
      <c r="I19" s="25"/>
      <c r="J19" s="25"/>
      <c r="N19" s="75" t="s">
        <v>34</v>
      </c>
      <c r="O19" s="19"/>
      <c r="P19" s="19"/>
      <c r="Q19" s="19"/>
      <c r="R19" s="19"/>
      <c r="S19" s="19"/>
      <c r="T19" s="19"/>
      <c r="U19" s="19"/>
    </row>
    <row r="20" spans="1:21" ht="12.75">
      <c r="A20" s="67"/>
      <c r="E20" s="25"/>
      <c r="G20" s="25"/>
      <c r="H20" s="14"/>
      <c r="I20" s="25"/>
      <c r="J20" s="25"/>
      <c r="N20" s="19"/>
      <c r="O20" s="19"/>
      <c r="P20" s="19"/>
      <c r="Q20" s="19"/>
      <c r="R20" s="19"/>
      <c r="S20" s="19"/>
      <c r="T20" s="19"/>
      <c r="U20" s="19"/>
    </row>
    <row r="21" spans="1:21" ht="12.75">
      <c r="A21" s="67"/>
      <c r="E21" s="25"/>
      <c r="G21" s="25"/>
      <c r="H21" s="14"/>
      <c r="I21" s="25"/>
      <c r="J21" s="25"/>
      <c r="N21" s="19"/>
      <c r="O21" s="19"/>
      <c r="P21" s="19"/>
      <c r="Q21" s="19"/>
      <c r="R21" s="19"/>
      <c r="S21" s="19"/>
      <c r="T21" s="19"/>
      <c r="U21" s="19"/>
    </row>
    <row r="22" spans="1:21" ht="12.75">
      <c r="A22" s="67"/>
      <c r="E22" s="25"/>
      <c r="G22" s="25"/>
      <c r="H22" s="81">
        <f>IF(OR(R9="",R17=""),"",IF(R9&gt;R17,Q17,Q9))</f>
      </c>
      <c r="I22" s="61"/>
      <c r="J22" s="25"/>
      <c r="N22" s="19"/>
      <c r="O22" s="19"/>
      <c r="P22" s="19"/>
      <c r="Q22" s="19"/>
      <c r="R22" s="19"/>
      <c r="S22" s="19"/>
      <c r="T22" s="19"/>
      <c r="U22" s="19"/>
    </row>
    <row r="23" spans="8:21" ht="12.75">
      <c r="H23" t="s">
        <v>17</v>
      </c>
      <c r="N23" s="19"/>
      <c r="O23" s="19"/>
      <c r="P23" s="19"/>
      <c r="Q23" s="19"/>
      <c r="R23" s="19"/>
      <c r="S23" s="19"/>
      <c r="T23" s="19"/>
      <c r="U23" s="19"/>
    </row>
  </sheetData>
  <sheetProtection/>
  <dataValidations count="1">
    <dataValidation type="list" allowBlank="1" showInputMessage="1" showErrorMessage="1" sqref="D2:D6">
      <formula1>INDIRECT($S$3)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AQ41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6384" width="11.421875" style="45" customWidth="1"/>
  </cols>
  <sheetData>
    <row r="1" spans="3:43" ht="12.75">
      <c r="C1" s="43" t="s">
        <v>42</v>
      </c>
      <c r="D1" s="44" t="s">
        <v>43</v>
      </c>
      <c r="E1" s="44" t="s">
        <v>44</v>
      </c>
      <c r="F1" s="44" t="s">
        <v>45</v>
      </c>
      <c r="G1" s="44" t="s">
        <v>46</v>
      </c>
      <c r="H1" s="44" t="s">
        <v>47</v>
      </c>
      <c r="I1" s="44" t="s">
        <v>48</v>
      </c>
      <c r="J1" s="44" t="s">
        <v>49</v>
      </c>
      <c r="K1" s="44" t="s">
        <v>50</v>
      </c>
      <c r="L1" s="44" t="s">
        <v>51</v>
      </c>
      <c r="M1" s="44" t="s">
        <v>52</v>
      </c>
      <c r="N1" s="44" t="s">
        <v>53</v>
      </c>
      <c r="O1" s="44" t="s">
        <v>54</v>
      </c>
      <c r="P1" s="44" t="s">
        <v>55</v>
      </c>
      <c r="Q1" s="44" t="s">
        <v>56</v>
      </c>
      <c r="R1" s="44" t="s">
        <v>57</v>
      </c>
      <c r="S1" s="44" t="s">
        <v>58</v>
      </c>
      <c r="T1" s="44" t="s">
        <v>59</v>
      </c>
      <c r="U1" s="44" t="s">
        <v>60</v>
      </c>
      <c r="V1" s="44" t="s">
        <v>61</v>
      </c>
      <c r="W1" s="44" t="s">
        <v>62</v>
      </c>
      <c r="X1" s="44" t="s">
        <v>63</v>
      </c>
      <c r="Y1" s="44" t="s">
        <v>64</v>
      </c>
      <c r="Z1" s="44" t="s">
        <v>65</v>
      </c>
      <c r="AA1" s="44" t="s">
        <v>66</v>
      </c>
      <c r="AB1" s="44" t="s">
        <v>67</v>
      </c>
      <c r="AC1" s="44" t="s">
        <v>68</v>
      </c>
      <c r="AD1" s="44" t="s">
        <v>69</v>
      </c>
      <c r="AE1" s="44" t="s">
        <v>70</v>
      </c>
      <c r="AF1" s="44" t="s">
        <v>71</v>
      </c>
      <c r="AG1" s="44" t="s">
        <v>72</v>
      </c>
      <c r="AH1" s="44" t="s">
        <v>73</v>
      </c>
      <c r="AI1" s="44" t="s">
        <v>74</v>
      </c>
      <c r="AJ1" s="44" t="s">
        <v>75</v>
      </c>
      <c r="AK1" s="44" t="s">
        <v>76</v>
      </c>
      <c r="AL1" s="44" t="s">
        <v>77</v>
      </c>
      <c r="AM1" s="44" t="s">
        <v>78</v>
      </c>
      <c r="AN1" s="44" t="s">
        <v>79</v>
      </c>
      <c r="AO1" s="44" t="s">
        <v>80</v>
      </c>
      <c r="AP1" s="44" t="s">
        <v>81</v>
      </c>
      <c r="AQ1" s="44" t="s">
        <v>82</v>
      </c>
    </row>
    <row r="2" spans="4:43" ht="12.75">
      <c r="D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E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F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G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H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I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J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K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L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M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N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O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P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Q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R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S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T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U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V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W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X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Y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Z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A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B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C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D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E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F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G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H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I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J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K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L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M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N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O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P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  <c r="AQ2" s="46" t="e">
        <f>IF(COUNTIF('[1]Tableau'!$D$2:$D$61,1),"",IF(COUNTIF('[1]Clt 9 à 12'!$D$2:$D$5,1),"",IF(COUNTIF('[1]Clt 13 à 16'!$D$2:$D$5,1),"",IF(COUNTIF('[1]Clt 17 à 24'!$D$2:$D$15,1),"",IF(COUNTIF('[1]Clt 25 à 32'!$D$2:$D$15,1),"",1)))))</f>
        <v>#VALUE!</v>
      </c>
    </row>
    <row r="3" spans="4:43" ht="12.75">
      <c r="D3" s="44"/>
      <c r="E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F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G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H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I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J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K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L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M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N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O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P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Q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R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S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T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U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V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W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X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Y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Z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A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B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C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D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E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F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G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H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I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J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K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L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M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N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O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P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  <c r="AQ3" s="46" t="e">
        <f>IF(COUNTIF('[1]Tableau'!$D$2:$D$61,2),"",IF(COUNTIF('[1]Clt 9 à 12'!$D$2:$D$5,2),"",IF(COUNTIF('[1]Clt 13 à 16'!$D$2:$D$5,2),"",IF(COUNTIF('[1]Clt 17 à 24'!$D$2:$D$15,2),"",IF(COUNTIF('[1]Clt 25 à 32'!$D$2:$D$15,2),"",2)))))</f>
        <v>#VALUE!</v>
      </c>
    </row>
    <row r="4" spans="4:43" ht="12.75">
      <c r="D4" s="44"/>
      <c r="E4" s="44"/>
      <c r="F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G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H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I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J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K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L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M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N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O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P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Q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R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S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T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U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V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W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X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Y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Z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A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B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C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D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E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F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G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H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I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J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K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L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M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N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O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P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  <c r="AQ4" s="46" t="e">
        <f>IF(COUNTIF('[1]Tableau'!$D$2:$D$61,3),"",IF(COUNTIF('[1]Clt 9 à 12'!$D$2:$D$5,3),"",IF(COUNTIF('[1]Clt 13 à 16'!$D$2:$D$5,3),"",IF(COUNTIF('[1]Clt 17 à 24'!$D$2:$D$15,3),"",IF(COUNTIF('[1]Clt 25 à 32'!$D$2:$D$15,3),"",3)))))</f>
        <v>#VALUE!</v>
      </c>
    </row>
    <row r="5" spans="4:43" ht="12.75">
      <c r="D5" s="44"/>
      <c r="E5" s="44"/>
      <c r="F5" s="46"/>
      <c r="G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H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I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J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K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L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M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N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O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P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Q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R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S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T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U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V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W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X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Y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Z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A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B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C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D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E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F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G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H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I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J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K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L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M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N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O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P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  <c r="AQ5" s="46" t="e">
        <f>IF(COUNTIF('[1]Tableau'!$D$2:$D$61,4),"",IF(COUNTIF('[1]Clt 9 à 12'!$D$2:$D$5,4),"",IF(COUNTIF('[1]Clt 13 à 16'!$D$2:$D$5,4),"",IF(COUNTIF('[1]Clt 17 à 24'!$D$2:$D$15,4),"",IF(COUNTIF('[1]Clt 25 à 32'!$D$2:$D$15,4),"",4)))))</f>
        <v>#VALUE!</v>
      </c>
    </row>
    <row r="6" spans="4:43" ht="12.75">
      <c r="D6" s="44"/>
      <c r="E6" s="44"/>
      <c r="F6" s="46"/>
      <c r="G6" s="46"/>
      <c r="H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I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J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K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L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M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N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O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P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Q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R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S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T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U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V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W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X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Y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Z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A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B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C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D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E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F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G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H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I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J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K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L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M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N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O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P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  <c r="AQ6" s="46" t="e">
        <f>IF(COUNTIF('[1]Tableau'!$D$2:$D$61,5),"",IF(COUNTIF('[1]Clt 9 à 12'!$D$2:$D$5,5),"",IF(COUNTIF('[1]Clt 13 à 16'!$D$2:$D$5,5),"",IF(COUNTIF('[1]Clt 17 à 24'!$D$2:$D$15,5),"",IF(COUNTIF('[1]Clt 25 à 32'!$D$2:$D$15,5),"",5)))))</f>
        <v>#VALUE!</v>
      </c>
    </row>
    <row r="7" spans="4:43" ht="12.75">
      <c r="D7" s="44"/>
      <c r="E7" s="44"/>
      <c r="F7" s="46"/>
      <c r="G7" s="46"/>
      <c r="H7" s="46"/>
      <c r="I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J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K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L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M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N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O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P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Q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R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S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T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U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V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W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X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Y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Z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A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B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C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D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E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F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G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H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I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J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K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L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M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N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O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P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  <c r="AQ7" s="46" t="e">
        <f>IF(COUNTIF('[1]Tableau'!$D$2:$D$61,6),"",IF(COUNTIF('[1]Clt 9 à 12'!$D$2:$D$5,6),"",IF(COUNTIF('[1]Clt 13 à 16'!$D$2:$D$5,6),"",IF(COUNTIF('[1]Clt 17 à 24'!$D$2:$D$15,6),"",IF(COUNTIF('[1]Clt 25 à 32'!$D$2:$D$15,6),"",6)))))</f>
        <v>#VALUE!</v>
      </c>
    </row>
    <row r="8" spans="4:43" ht="12.75">
      <c r="D8" s="44"/>
      <c r="E8" s="44"/>
      <c r="F8" s="46"/>
      <c r="G8" s="46"/>
      <c r="H8" s="46"/>
      <c r="I8" s="46"/>
      <c r="J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K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L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M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N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O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P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Q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R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S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T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U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V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W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X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Y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Z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A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B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C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D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E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F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G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H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I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J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K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L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M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N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O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P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  <c r="AQ8" s="46" t="e">
        <f>IF(COUNTIF('[1]Tableau'!$D$2:$D$61,7),"",IF(COUNTIF('[1]Clt 9 à 12'!$D$2:$D$5,7),"",IF(COUNTIF('[1]Clt 13 à 16'!$D$2:$D$5,7),"",IF(COUNTIF('[1]Clt 17 à 24'!$D$2:$D$15,7),"",IF(COUNTIF('[1]Clt 25 à 32'!$D$2:$D$15,7),"",7)))))</f>
        <v>#VALUE!</v>
      </c>
    </row>
    <row r="9" spans="4:43" ht="12.75">
      <c r="D9" s="44"/>
      <c r="E9" s="44"/>
      <c r="F9" s="46"/>
      <c r="G9" s="46"/>
      <c r="H9" s="46"/>
      <c r="I9" s="46"/>
      <c r="J9" s="46"/>
      <c r="K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L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M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N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O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P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Q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R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S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T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U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V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W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X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Y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Z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A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B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C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D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E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F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G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H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I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J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K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L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M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N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O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P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  <c r="AQ9" s="46" t="e">
        <f>IF(COUNTIF('[1]Tableau'!$D$2:$D$61,8),"",IF(COUNTIF('[1]Clt 9 à 12'!$D$2:$D$5,8),"",IF(COUNTIF('[1]Clt 13 à 16'!$D$2:$D$5,8),"",IF(COUNTIF('[1]Clt 17 à 24'!$D$2:$D$15,8),"",IF(COUNTIF('[1]Clt 25 à 32'!$D$2:$D$15,8),"",8)))))</f>
        <v>#VALUE!</v>
      </c>
    </row>
    <row r="10" spans="4:43" ht="12.75">
      <c r="D10" s="44"/>
      <c r="E10" s="44"/>
      <c r="F10" s="46"/>
      <c r="G10" s="46"/>
      <c r="H10" s="46"/>
      <c r="I10" s="46"/>
      <c r="J10" s="46"/>
      <c r="K10" s="46"/>
      <c r="L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M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N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O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P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Q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R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S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T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U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V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W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X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Y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Z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A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B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C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D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E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F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G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H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I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J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K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L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M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N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O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P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  <c r="AQ10" s="46" t="e">
        <f>IF(COUNTIF('[1]Tableau'!$D$2:$D$61,9),"",IF(COUNTIF('[1]Clt 9 à 12'!$D$2:$D$5,9),"",IF(COUNTIF('[1]Clt 13 à 16'!$D$2:$D$5,9),"",IF(COUNTIF('[1]Clt 17 à 24'!$D$2:$D$15,9),"",IF(COUNTIF('[1]Clt 25 à 32'!$D$2:$D$15,9),"",9)))))</f>
        <v>#VALUE!</v>
      </c>
    </row>
    <row r="11" spans="4:43" ht="12.75">
      <c r="D11" s="44"/>
      <c r="E11" s="44"/>
      <c r="F11" s="46"/>
      <c r="G11" s="46"/>
      <c r="H11" s="46"/>
      <c r="I11" s="46"/>
      <c r="J11" s="46"/>
      <c r="K11" s="46"/>
      <c r="L11" s="46"/>
      <c r="M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N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O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P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Q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R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S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T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U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V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W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X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Y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Z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A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B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C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D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E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F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G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H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I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J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K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L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M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N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O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P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  <c r="AQ11" s="46" t="e">
        <f>IF(COUNTIF('[1]Tableau'!$D$2:$D$61,10),"",IF(COUNTIF('[1]Clt 9 à 12'!$D$2:$D$5,10),"",IF(COUNTIF('[1]Clt 13 à 16'!$D$2:$D$5,10),"",IF(COUNTIF('[1]Clt 17 à 24'!$D$2:$D$15,10),"",IF(COUNTIF('[1]Clt 25 à 32'!$D$2:$D$15,10),"",10)))))</f>
        <v>#VALUE!</v>
      </c>
    </row>
    <row r="12" spans="6:43" ht="12.75">
      <c r="F12" s="46"/>
      <c r="G12" s="46"/>
      <c r="H12" s="46"/>
      <c r="I12" s="46"/>
      <c r="J12" s="46"/>
      <c r="K12" s="46"/>
      <c r="L12" s="46"/>
      <c r="M12" s="46"/>
      <c r="N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O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P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Q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R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S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T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U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V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W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X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Y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Z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A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B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C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D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E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F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G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H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I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J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K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L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M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N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O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P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  <c r="AQ12" s="46" t="e">
        <f>IF(COUNTIF('[1]Tableau'!$D$2:$D$61,11),"",IF(COUNTIF('[1]Clt 9 à 12'!$D$2:$D$5,11),"",IF(COUNTIF('[1]Clt 13 à 16'!$D$2:$D$5,11),"",IF(COUNTIF('[1]Clt 17 à 24'!$D$2:$D$15,11),"",IF(COUNTIF('[1]Clt 25 à 32'!$D$2:$D$15,11),"",11)))))</f>
        <v>#VALUE!</v>
      </c>
    </row>
    <row r="13" spans="6:43" ht="12.75">
      <c r="F13" s="46"/>
      <c r="G13" s="46"/>
      <c r="H13" s="46"/>
      <c r="I13" s="46"/>
      <c r="J13" s="46"/>
      <c r="K13" s="46"/>
      <c r="L13" s="46"/>
      <c r="M13" s="46"/>
      <c r="N13" s="46"/>
      <c r="O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P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Q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R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S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T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U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V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W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X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Y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Z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A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B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C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D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E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F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G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H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I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J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K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L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M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N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O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P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  <c r="AQ13" s="46" t="e">
        <f>IF(COUNTIF('[1]Tableau'!$D$2:$D$61,12),"",IF(COUNTIF('[1]Clt 9 à 12'!$D$2:$D$5,12),"",IF(COUNTIF('[1]Clt 13 à 16'!$D$2:$D$5,12),"",IF(COUNTIF('[1]Clt 17 à 24'!$D$2:$D$15,12),"",IF(COUNTIF('[1]Clt 25 à 32'!$D$2:$D$15,12),"",12)))))</f>
        <v>#VALUE!</v>
      </c>
    </row>
    <row r="14" spans="6:43" ht="12.75"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Q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R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S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T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U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V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W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X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Y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Z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A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B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C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D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E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F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G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H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I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J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K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L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M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N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O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P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  <c r="AQ14" s="46" t="e">
        <f>IF(COUNTIF('[1]Tableau'!$D$2:$D$61,13),"",IF(COUNTIF('[1]Clt 9 à 12'!$D$2:$D$5,13),"",IF(COUNTIF('[1]Clt 13 à 16'!$D$2:$D$5,13),"",IF(COUNTIF('[1]Clt 17 à 24'!$D$2:$D$15,13),"",IF(COUNTIF('[1]Clt 25 à 32'!$D$2:$D$15,13),"",13)))))</f>
        <v>#VALUE!</v>
      </c>
    </row>
    <row r="15" spans="6:43" ht="12.75"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R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S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T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U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V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W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X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Y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Z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A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B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C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D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E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F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G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H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I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J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K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L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M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N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O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P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  <c r="AQ15" s="46" t="e">
        <f>IF(COUNTIF('[1]Tableau'!$D$2:$D$61,14),"",IF(COUNTIF('[1]Clt 9 à 12'!$D$2:$D$5,14),"",IF(COUNTIF('[1]Clt 13 à 16'!$D$2:$D$5,14),"",IF(COUNTIF('[1]Clt 17 à 24'!$D$2:$D$15,14),"",IF(COUNTIF('[1]Clt 25 à 32'!$D$2:$D$15,14),"",14)))))</f>
        <v>#VALUE!</v>
      </c>
    </row>
    <row r="16" spans="6:43" ht="12.75"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S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T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U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V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W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X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Y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Z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A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B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C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D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E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F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G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H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I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J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K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L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M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N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O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P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  <c r="AQ16" s="46" t="e">
        <f>IF(COUNTIF('[1]Tableau'!$D$2:$D$61,15),"",IF(COUNTIF('[1]Clt 9 à 12'!$D$2:$D$5,15),"",IF(COUNTIF('[1]Clt 13 à 16'!$D$2:$D$5,15),"",IF(COUNTIF('[1]Clt 17 à 24'!$D$2:$D$15,15),"",IF(COUNTIF('[1]Clt 25 à 32'!$D$2:$D$15,15),"",15)))))</f>
        <v>#VALUE!</v>
      </c>
    </row>
    <row r="17" spans="6:43" ht="12.75"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T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U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V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W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X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Y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Z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A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B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C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D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E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F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G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H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I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J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K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L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M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N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O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P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  <c r="AQ17" s="46" t="e">
        <f>IF(COUNTIF('[1]Tableau'!$D$2:$D$61,16),"",IF(COUNTIF('[1]Clt 9 à 12'!$D$2:$D$5,16),"",IF(COUNTIF('[1]Clt 13 à 16'!$D$2:$D$5,16),"",IF(COUNTIF('[1]Clt 17 à 24'!$D$2:$D$15,16),"",IF(COUNTIF('[1]Clt 25 à 32'!$D$2:$D$15,16),"",16)))))</f>
        <v>#VALUE!</v>
      </c>
    </row>
    <row r="18" spans="6:43" ht="12.75"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U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V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W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X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Y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Z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A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B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C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D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E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F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G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H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I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J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K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L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M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N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O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P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  <c r="AQ18" s="46" t="e">
        <f>IF(COUNTIF('[1]Tableau'!$D$2:$D$61,17),"",IF(COUNTIF('[1]Clt 9 à 12'!$D$2:$D$5,17),"",IF(COUNTIF('[1]Clt 13 à 16'!$D$2:$D$5,17),"",IF(COUNTIF('[1]Clt 17 à 24'!$D$2:$D$15,17),"",IF(COUNTIF('[1]Clt 25 à 32'!$D$2:$D$15,17),"",17)))))</f>
        <v>#VALUE!</v>
      </c>
    </row>
    <row r="19" spans="6:43" ht="12.75"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V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W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X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Y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Z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A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B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C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D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E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F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G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H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I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J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K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L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M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N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O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P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  <c r="AQ19" s="46" t="e">
        <f>IF(COUNTIF('[1]Tableau'!$D$2:$D$61,18),"",IF(COUNTIF('[1]Clt 9 à 12'!$D$2:$D$5,18),"",IF(COUNTIF('[1]Clt 13 à 16'!$D$2:$D$5,18),"",IF(COUNTIF('[1]Clt 17 à 24'!$D$2:$D$15,18),"",IF(COUNTIF('[1]Clt 25 à 32'!$D$2:$D$15,18),"",18)))))</f>
        <v>#VALUE!</v>
      </c>
    </row>
    <row r="20" spans="6:43" ht="12.75"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W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X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Y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Z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A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B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C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D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E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F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G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H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I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J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K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L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M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N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O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P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  <c r="AQ20" s="46" t="e">
        <f>IF(COUNTIF('[1]Tableau'!$D$2:$D$61,19),"",IF(COUNTIF('[1]Clt 9 à 12'!$D$2:$D$5,19),"",IF(COUNTIF('[1]Clt 13 à 16'!$D$2:$D$5,19),"",IF(COUNTIF('[1]Clt 17 à 24'!$D$2:$D$15,19),"",IF(COUNTIF('[1]Clt 25 à 32'!$D$2:$D$15,19),"",19)))))</f>
        <v>#VALUE!</v>
      </c>
    </row>
    <row r="21" spans="6:43" ht="12.75"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X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Y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Z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A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B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C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D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E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F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G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H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I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J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K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L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M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N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O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P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  <c r="AQ21" s="46" t="e">
        <f>IF(COUNTIF('[1]Tableau'!$D$2:$D$61,20),"",IF(COUNTIF('[1]Clt 9 à 12'!$D$2:$D$5,20),"",IF(COUNTIF('[1]Clt 13 à 16'!$D$2:$D$5,20),"",IF(COUNTIF('[1]Clt 17 à 24'!$D$2:$D$15,20),"",IF(COUNTIF('[1]Clt 25 à 32'!$D$2:$D$15,20),"",20)))))</f>
        <v>#VALUE!</v>
      </c>
    </row>
    <row r="22" spans="6:43" ht="12.75"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Y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Z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A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B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C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D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E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F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G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H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I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J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K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L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M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N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O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P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  <c r="AQ22" s="46" t="e">
        <f>IF(COUNTIF('[1]Tableau'!$D$2:$D$61,21),"",IF(COUNTIF('[1]Clt 9 à 12'!$D$2:$D$5,21),"",IF(COUNTIF('[1]Clt 13 à 16'!$D$2:$D$5,21),"",IF(COUNTIF('[1]Clt 17 à 24'!$D$2:$D$15,21),"",IF(COUNTIF('[1]Clt 25 à 32'!$D$2:$D$15,21),"",21)))))</f>
        <v>#VALUE!</v>
      </c>
    </row>
    <row r="23" spans="6:43" ht="12.75"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Z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A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B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C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D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E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F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G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H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I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J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K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L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M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N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O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P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  <c r="AQ23" s="46" t="e">
        <f>IF(COUNTIF('[1]Tableau'!$D$2:$D$61,22),"",IF(COUNTIF('[1]Clt 9 à 12'!$D$2:$D$5,22),"",IF(COUNTIF('[1]Clt 13 à 16'!$D$2:$D$5,22),"",IF(COUNTIF('[1]Clt 17 à 24'!$D$2:$D$15,22),"",IF(COUNTIF('[1]Clt 25 à 32'!$D$2:$D$15,22),"",22)))))</f>
        <v>#VALUE!</v>
      </c>
    </row>
    <row r="24" spans="6:43" ht="12.75"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A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B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C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D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E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F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G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H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I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J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K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L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M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N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O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P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  <c r="AQ24" s="46" t="e">
        <f>IF(COUNTIF('[1]Tableau'!$D$2:$D$61,23),"",IF(COUNTIF('[1]Clt 9 à 12'!$D$2:$D$5,23),"",IF(COUNTIF('[1]Clt 13 à 16'!$D$2:$D$5,23),"",IF(COUNTIF('[1]Clt 17 à 24'!$D$2:$D$15,23),"",IF(COUNTIF('[1]Clt 25 à 32'!$D$2:$D$15,23),"",23)))))</f>
        <v>#VALUE!</v>
      </c>
    </row>
    <row r="25" spans="6:43" ht="12.75"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  <c r="AB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  <c r="AC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  <c r="AD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  <c r="AE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  <c r="AF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  <c r="AG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  <c r="AH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  <c r="AI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  <c r="AJ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  <c r="AK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  <c r="AL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  <c r="AM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  <c r="AN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  <c r="AO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  <c r="AP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  <c r="AQ25" s="46" t="e">
        <f>IF(COUNTIF('[1]Tableau'!$D$2:$D$61,24),"",IF(COUNTIF('[1]Clt 9 à 12'!$D$2:$D$5,24),"",IF(COUNTIF('[1]Clt 13 à 16'!$D$2:$D$5,24),"",IF(COUNTIF('[1]Clt 17 à 24'!$D$2:$D$15,24),"",IF(COUNTIF('[1]Clt 25 à 32'!$D$2:$D$15,24),"",24)))))</f>
        <v>#VALUE!</v>
      </c>
    </row>
    <row r="26" spans="6:43" ht="12.75"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 t="e">
        <f>IF(COUNTIF('[1]Tableau'!$D$2:$D$61,25),"",IF(COUNTIF('[1]Clt 9 à 12'!$D$2:$D$5,25),"",IF(COUNTIF('[1]Clt 13 à 16'!$D$2:$D$5,25),"",IF(COUNTIF('[1]Clt 17 à 24'!$D$2:$D$15,25),"",IF(COUNTIF('[1]Clt 25 à 32'!$D$2:$D$15,25),"",25)))))</f>
        <v>#VALUE!</v>
      </c>
      <c r="AC26" s="46" t="e">
        <f>IF(COUNTIF('[1]Tableau'!$D$2:$D$61,25),"",IF(COUNTIF('[1]Clt 9 à 12'!$D$2:$D$5,25),"",IF(COUNTIF('[1]Clt 13 à 16'!$D$2:$D$5,25),"",IF(COUNTIF('[1]Clt 17 à 24'!$D$2:$D$15,25),"",IF(COUNTIF('[1]Clt 25 à 32'!$D$2:$D$15,25),"",25)))))</f>
        <v>#VALUE!</v>
      </c>
      <c r="AD26" s="46" t="e">
        <f>IF(COUNTIF('[1]Tableau'!$D$2:$D$61,25),"",IF(COUNTIF('[1]Clt 9 à 12'!$D$2:$D$5,25),"",IF(COUNTIF('[1]Clt 13 à 16'!$D$2:$D$5,25),"",IF(COUNTIF('[1]Clt 17 à 24'!$D$2:$D$15,25),"",IF(COUNTIF('[1]Clt 25 à 32'!$D$2:$D$15,25),"",25)))))</f>
        <v>#VALUE!</v>
      </c>
      <c r="AE26" s="46" t="e">
        <f>IF(COUNTIF('[1]Tableau'!$D$2:$D$61,25),"",IF(COUNTIF('[1]Clt 9 à 12'!$D$2:$D$5,25),"",IF(COUNTIF('[1]Clt 13 à 16'!$D$2:$D$5,25),"",IF(COUNTIF('[1]Clt 17 à 24'!$D$2:$D$15,25),"",IF(COUNTIF('[1]Clt 25 à 32'!$D$2:$D$15,25),"",25)))))</f>
        <v>#VALUE!</v>
      </c>
      <c r="AF26" s="46" t="e">
        <f>IF(COUNTIF('[1]Tableau'!$D$2:$D$61,25),"",IF(COUNTIF('[1]Clt 9 à 12'!$D$2:$D$5,25),"",IF(COUNTIF('[1]Clt 13 à 16'!$D$2:$D$5,25),"",IF(COUNTIF('[1]Clt 17 à 24'!$D$2:$D$15,25),"",IF(COUNTIF('[1]Clt 25 à 32'!$D$2:$D$15,25),"",25)))))</f>
        <v>#VALUE!</v>
      </c>
      <c r="AG26" s="46" t="e">
        <f>IF(COUNTIF('[1]Tableau'!$D$2:$D$61,25),"",IF(COUNTIF('[1]Clt 9 à 12'!$D$2:$D$5,25),"",IF(COUNTIF('[1]Clt 13 à 16'!$D$2:$D$5,25),"",IF(COUNTIF('[1]Clt 17 à 24'!$D$2:$D$15,25),"",IF(COUNTIF('[1]Clt 25 à 32'!$D$2:$D$15,25),"",25)))))</f>
        <v>#VALUE!</v>
      </c>
      <c r="AH26" s="46" t="e">
        <f>IF(COUNTIF('[1]Tableau'!$D$2:$D$61,25),"",IF(COUNTIF('[1]Clt 9 à 12'!$D$2:$D$5,25),"",IF(COUNTIF('[1]Clt 13 à 16'!$D$2:$D$5,25),"",IF(COUNTIF('[1]Clt 17 à 24'!$D$2:$D$15,25),"",IF(COUNTIF('[1]Clt 25 à 32'!$D$2:$D$15,25),"",25)))))</f>
        <v>#VALUE!</v>
      </c>
      <c r="AI26" s="46" t="e">
        <f>IF(COUNTIF('[1]Tableau'!$D$2:$D$61,25),"",IF(COUNTIF('[1]Clt 9 à 12'!$D$2:$D$5,25),"",IF(COUNTIF('[1]Clt 13 à 16'!$D$2:$D$5,25),"",IF(COUNTIF('[1]Clt 17 à 24'!$D$2:$D$15,25),"",IF(COUNTIF('[1]Clt 25 à 32'!$D$2:$D$15,25),"",25)))))</f>
        <v>#VALUE!</v>
      </c>
      <c r="AJ26" s="46" t="e">
        <f>IF(COUNTIF('[1]Tableau'!$D$2:$D$61,25),"",IF(COUNTIF('[1]Clt 9 à 12'!$D$2:$D$5,25),"",IF(COUNTIF('[1]Clt 13 à 16'!$D$2:$D$5,25),"",IF(COUNTIF('[1]Clt 17 à 24'!$D$2:$D$15,25),"",IF(COUNTIF('[1]Clt 25 à 32'!$D$2:$D$15,25),"",25)))))</f>
        <v>#VALUE!</v>
      </c>
      <c r="AK26" s="46" t="e">
        <f>IF(COUNTIF('[1]Tableau'!$D$2:$D$61,25),"",IF(COUNTIF('[1]Clt 9 à 12'!$D$2:$D$5,25),"",IF(COUNTIF('[1]Clt 13 à 16'!$D$2:$D$5,25),"",IF(COUNTIF('[1]Clt 17 à 24'!$D$2:$D$15,25),"",IF(COUNTIF('[1]Clt 25 à 32'!$D$2:$D$15,25),"",25)))))</f>
        <v>#VALUE!</v>
      </c>
      <c r="AL26" s="46" t="e">
        <f>IF(COUNTIF('[1]Tableau'!$D$2:$D$61,25),"",IF(COUNTIF('[1]Clt 9 à 12'!$D$2:$D$5,25),"",IF(COUNTIF('[1]Clt 13 à 16'!$D$2:$D$5,25),"",IF(COUNTIF('[1]Clt 17 à 24'!$D$2:$D$15,25),"",IF(COUNTIF('[1]Clt 25 à 32'!$D$2:$D$15,25),"",25)))))</f>
        <v>#VALUE!</v>
      </c>
      <c r="AM26" s="46" t="e">
        <f>IF(COUNTIF('[1]Tableau'!$D$2:$D$61,25),"",IF(COUNTIF('[1]Clt 9 à 12'!$D$2:$D$5,25),"",IF(COUNTIF('[1]Clt 13 à 16'!$D$2:$D$5,25),"",IF(COUNTIF('[1]Clt 17 à 24'!$D$2:$D$15,25),"",IF(COUNTIF('[1]Clt 25 à 32'!$D$2:$D$15,25),"",25)))))</f>
        <v>#VALUE!</v>
      </c>
      <c r="AN26" s="46" t="e">
        <f>IF(COUNTIF('[1]Tableau'!$D$2:$D$61,25),"",IF(COUNTIF('[1]Clt 9 à 12'!$D$2:$D$5,25),"",IF(COUNTIF('[1]Clt 13 à 16'!$D$2:$D$5,25),"",IF(COUNTIF('[1]Clt 17 à 24'!$D$2:$D$15,25),"",IF(COUNTIF('[1]Clt 25 à 32'!$D$2:$D$15,25),"",25)))))</f>
        <v>#VALUE!</v>
      </c>
      <c r="AO26" s="46" t="e">
        <f>IF(COUNTIF('[1]Tableau'!$D$2:$D$61,25),"",IF(COUNTIF('[1]Clt 9 à 12'!$D$2:$D$5,25),"",IF(COUNTIF('[1]Clt 13 à 16'!$D$2:$D$5,25),"",IF(COUNTIF('[1]Clt 17 à 24'!$D$2:$D$15,25),"",IF(COUNTIF('[1]Clt 25 à 32'!$D$2:$D$15,25),"",25)))))</f>
        <v>#VALUE!</v>
      </c>
      <c r="AP26" s="46" t="e">
        <f>IF(COUNTIF('[1]Tableau'!$D$2:$D$61,25),"",IF(COUNTIF('[1]Clt 9 à 12'!$D$2:$D$5,25),"",IF(COUNTIF('[1]Clt 13 à 16'!$D$2:$D$5,25),"",IF(COUNTIF('[1]Clt 17 à 24'!$D$2:$D$15,25),"",IF(COUNTIF('[1]Clt 25 à 32'!$D$2:$D$15,25),"",25)))))</f>
        <v>#VALUE!</v>
      </c>
      <c r="AQ26" s="46" t="e">
        <f>IF(COUNTIF('[1]Tableau'!$D$2:$D$61,25),"",IF(COUNTIF('[1]Clt 9 à 12'!$D$2:$D$5,25),"",IF(COUNTIF('[1]Clt 13 à 16'!$D$2:$D$5,25),"",IF(COUNTIF('[1]Clt 17 à 24'!$D$2:$D$15,25),"",IF(COUNTIF('[1]Clt 25 à 32'!$D$2:$D$15,25),"",25)))))</f>
        <v>#VALUE!</v>
      </c>
    </row>
    <row r="27" spans="6:43" ht="12.75"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 t="e">
        <f>IF(COUNTIF('[1]Tableau'!$D$2:$D$61,26),"",IF(COUNTIF('[1]Clt 9 à 12'!$D$2:$D$5,26),"",IF(COUNTIF('[1]Clt 13 à 16'!$D$2:$D$5,26),"",IF(COUNTIF('[1]Clt 17 à 24'!$D$2:$D$15,26),"",IF(COUNTIF('[1]Clt 25 à 32'!$D$2:$D$15,26),"",26)))))</f>
        <v>#VALUE!</v>
      </c>
      <c r="AD27" s="46" t="e">
        <f>IF(COUNTIF('[1]Tableau'!$D$2:$D$61,26),"",IF(COUNTIF('[1]Clt 9 à 12'!$D$2:$D$5,26),"",IF(COUNTIF('[1]Clt 13 à 16'!$D$2:$D$5,26),"",IF(COUNTIF('[1]Clt 17 à 24'!$D$2:$D$15,26),"",IF(COUNTIF('[1]Clt 25 à 32'!$D$2:$D$15,26),"",26)))))</f>
        <v>#VALUE!</v>
      </c>
      <c r="AE27" s="46" t="e">
        <f>IF(COUNTIF('[1]Tableau'!$D$2:$D$61,26),"",IF(COUNTIF('[1]Clt 9 à 12'!$D$2:$D$5,26),"",IF(COUNTIF('[1]Clt 13 à 16'!$D$2:$D$5,26),"",IF(COUNTIF('[1]Clt 17 à 24'!$D$2:$D$15,26),"",IF(COUNTIF('[1]Clt 25 à 32'!$D$2:$D$15,26),"",26)))))</f>
        <v>#VALUE!</v>
      </c>
      <c r="AF27" s="46" t="e">
        <f>IF(COUNTIF('[1]Tableau'!$D$2:$D$61,26),"",IF(COUNTIF('[1]Clt 9 à 12'!$D$2:$D$5,26),"",IF(COUNTIF('[1]Clt 13 à 16'!$D$2:$D$5,26),"",IF(COUNTIF('[1]Clt 17 à 24'!$D$2:$D$15,26),"",IF(COUNTIF('[1]Clt 25 à 32'!$D$2:$D$15,26),"",26)))))</f>
        <v>#VALUE!</v>
      </c>
      <c r="AG27" s="46" t="e">
        <f>IF(COUNTIF('[1]Tableau'!$D$2:$D$61,26),"",IF(COUNTIF('[1]Clt 9 à 12'!$D$2:$D$5,26),"",IF(COUNTIF('[1]Clt 13 à 16'!$D$2:$D$5,26),"",IF(COUNTIF('[1]Clt 17 à 24'!$D$2:$D$15,26),"",IF(COUNTIF('[1]Clt 25 à 32'!$D$2:$D$15,26),"",26)))))</f>
        <v>#VALUE!</v>
      </c>
      <c r="AH27" s="46" t="e">
        <f>IF(COUNTIF('[1]Tableau'!$D$2:$D$61,26),"",IF(COUNTIF('[1]Clt 9 à 12'!$D$2:$D$5,26),"",IF(COUNTIF('[1]Clt 13 à 16'!$D$2:$D$5,26),"",IF(COUNTIF('[1]Clt 17 à 24'!$D$2:$D$15,26),"",IF(COUNTIF('[1]Clt 25 à 32'!$D$2:$D$15,26),"",26)))))</f>
        <v>#VALUE!</v>
      </c>
      <c r="AI27" s="46" t="e">
        <f>IF(COUNTIF('[1]Tableau'!$D$2:$D$61,26),"",IF(COUNTIF('[1]Clt 9 à 12'!$D$2:$D$5,26),"",IF(COUNTIF('[1]Clt 13 à 16'!$D$2:$D$5,26),"",IF(COUNTIF('[1]Clt 17 à 24'!$D$2:$D$15,26),"",IF(COUNTIF('[1]Clt 25 à 32'!$D$2:$D$15,26),"",26)))))</f>
        <v>#VALUE!</v>
      </c>
      <c r="AJ27" s="46" t="e">
        <f>IF(COUNTIF('[1]Tableau'!$D$2:$D$61,26),"",IF(COUNTIF('[1]Clt 9 à 12'!$D$2:$D$5,26),"",IF(COUNTIF('[1]Clt 13 à 16'!$D$2:$D$5,26),"",IF(COUNTIF('[1]Clt 17 à 24'!$D$2:$D$15,26),"",IF(COUNTIF('[1]Clt 25 à 32'!$D$2:$D$15,26),"",26)))))</f>
        <v>#VALUE!</v>
      </c>
      <c r="AK27" s="46" t="e">
        <f>IF(COUNTIF('[1]Tableau'!$D$2:$D$61,26),"",IF(COUNTIF('[1]Clt 9 à 12'!$D$2:$D$5,26),"",IF(COUNTIF('[1]Clt 13 à 16'!$D$2:$D$5,26),"",IF(COUNTIF('[1]Clt 17 à 24'!$D$2:$D$15,26),"",IF(COUNTIF('[1]Clt 25 à 32'!$D$2:$D$15,26),"",26)))))</f>
        <v>#VALUE!</v>
      </c>
      <c r="AL27" s="46" t="e">
        <f>IF(COUNTIF('[1]Tableau'!$D$2:$D$61,26),"",IF(COUNTIF('[1]Clt 9 à 12'!$D$2:$D$5,26),"",IF(COUNTIF('[1]Clt 13 à 16'!$D$2:$D$5,26),"",IF(COUNTIF('[1]Clt 17 à 24'!$D$2:$D$15,26),"",IF(COUNTIF('[1]Clt 25 à 32'!$D$2:$D$15,26),"",26)))))</f>
        <v>#VALUE!</v>
      </c>
      <c r="AM27" s="46" t="e">
        <f>IF(COUNTIF('[1]Tableau'!$D$2:$D$61,26),"",IF(COUNTIF('[1]Clt 9 à 12'!$D$2:$D$5,26),"",IF(COUNTIF('[1]Clt 13 à 16'!$D$2:$D$5,26),"",IF(COUNTIF('[1]Clt 17 à 24'!$D$2:$D$15,26),"",IF(COUNTIF('[1]Clt 25 à 32'!$D$2:$D$15,26),"",26)))))</f>
        <v>#VALUE!</v>
      </c>
      <c r="AN27" s="46" t="e">
        <f>IF(COUNTIF('[1]Tableau'!$D$2:$D$61,26),"",IF(COUNTIF('[1]Clt 9 à 12'!$D$2:$D$5,26),"",IF(COUNTIF('[1]Clt 13 à 16'!$D$2:$D$5,26),"",IF(COUNTIF('[1]Clt 17 à 24'!$D$2:$D$15,26),"",IF(COUNTIF('[1]Clt 25 à 32'!$D$2:$D$15,26),"",26)))))</f>
        <v>#VALUE!</v>
      </c>
      <c r="AO27" s="46" t="e">
        <f>IF(COUNTIF('[1]Tableau'!$D$2:$D$61,26),"",IF(COUNTIF('[1]Clt 9 à 12'!$D$2:$D$5,26),"",IF(COUNTIF('[1]Clt 13 à 16'!$D$2:$D$5,26),"",IF(COUNTIF('[1]Clt 17 à 24'!$D$2:$D$15,26),"",IF(COUNTIF('[1]Clt 25 à 32'!$D$2:$D$15,26),"",26)))))</f>
        <v>#VALUE!</v>
      </c>
      <c r="AP27" s="46" t="e">
        <f>IF(COUNTIF('[1]Tableau'!$D$2:$D$61,26),"",IF(COUNTIF('[1]Clt 9 à 12'!$D$2:$D$5,26),"",IF(COUNTIF('[1]Clt 13 à 16'!$D$2:$D$5,26),"",IF(COUNTIF('[1]Clt 17 à 24'!$D$2:$D$15,26),"",IF(COUNTIF('[1]Clt 25 à 32'!$D$2:$D$15,26),"",26)))))</f>
        <v>#VALUE!</v>
      </c>
      <c r="AQ27" s="46" t="e">
        <f>IF(COUNTIF('[1]Tableau'!$D$2:$D$61,26),"",IF(COUNTIF('[1]Clt 9 à 12'!$D$2:$D$5,26),"",IF(COUNTIF('[1]Clt 13 à 16'!$D$2:$D$5,26),"",IF(COUNTIF('[1]Clt 17 à 24'!$D$2:$D$15,26),"",IF(COUNTIF('[1]Clt 25 à 32'!$D$2:$D$15,26),"",26)))))</f>
        <v>#VALUE!</v>
      </c>
    </row>
    <row r="28" spans="6:43" ht="12.75"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 t="e">
        <f>IF(COUNTIF('[1]Tableau'!$D$2:$D$61,27),"",IF(COUNTIF('[1]Clt 9 à 12'!$D$2:$D$5,27),"",IF(COUNTIF('[1]Clt 13 à 16'!$D$2:$D$5,27),"",IF(COUNTIF('[1]Clt 17 à 24'!$D$2:$D$15,27),"",IF(COUNTIF('[1]Clt 25 à 32'!$D$2:$D$15,27),"",27)))))</f>
        <v>#VALUE!</v>
      </c>
      <c r="AE28" s="46" t="e">
        <f>IF(COUNTIF('[1]Tableau'!$D$2:$D$61,27),"",IF(COUNTIF('[1]Clt 9 à 12'!$D$2:$D$5,27),"",IF(COUNTIF('[1]Clt 13 à 16'!$D$2:$D$5,27),"",IF(COUNTIF('[1]Clt 17 à 24'!$D$2:$D$15,27),"",IF(COUNTIF('[1]Clt 25 à 32'!$D$2:$D$15,27),"",27)))))</f>
        <v>#VALUE!</v>
      </c>
      <c r="AF28" s="46" t="e">
        <f>IF(COUNTIF('[1]Tableau'!$D$2:$D$61,27),"",IF(COUNTIF('[1]Clt 9 à 12'!$D$2:$D$5,27),"",IF(COUNTIF('[1]Clt 13 à 16'!$D$2:$D$5,27),"",IF(COUNTIF('[1]Clt 17 à 24'!$D$2:$D$15,27),"",IF(COUNTIF('[1]Clt 25 à 32'!$D$2:$D$15,27),"",27)))))</f>
        <v>#VALUE!</v>
      </c>
      <c r="AG28" s="46" t="e">
        <f>IF(COUNTIF('[1]Tableau'!$D$2:$D$61,27),"",IF(COUNTIF('[1]Clt 9 à 12'!$D$2:$D$5,27),"",IF(COUNTIF('[1]Clt 13 à 16'!$D$2:$D$5,27),"",IF(COUNTIF('[1]Clt 17 à 24'!$D$2:$D$15,27),"",IF(COUNTIF('[1]Clt 25 à 32'!$D$2:$D$15,27),"",27)))))</f>
        <v>#VALUE!</v>
      </c>
      <c r="AH28" s="46" t="e">
        <f>IF(COUNTIF('[1]Tableau'!$D$2:$D$61,27),"",IF(COUNTIF('[1]Clt 9 à 12'!$D$2:$D$5,27),"",IF(COUNTIF('[1]Clt 13 à 16'!$D$2:$D$5,27),"",IF(COUNTIF('[1]Clt 17 à 24'!$D$2:$D$15,27),"",IF(COUNTIF('[1]Clt 25 à 32'!$D$2:$D$15,27),"",27)))))</f>
        <v>#VALUE!</v>
      </c>
      <c r="AI28" s="46" t="e">
        <f>IF(COUNTIF('[1]Tableau'!$D$2:$D$61,27),"",IF(COUNTIF('[1]Clt 9 à 12'!$D$2:$D$5,27),"",IF(COUNTIF('[1]Clt 13 à 16'!$D$2:$D$5,27),"",IF(COUNTIF('[1]Clt 17 à 24'!$D$2:$D$15,27),"",IF(COUNTIF('[1]Clt 25 à 32'!$D$2:$D$15,27),"",27)))))</f>
        <v>#VALUE!</v>
      </c>
      <c r="AJ28" s="46" t="e">
        <f>IF(COUNTIF('[1]Tableau'!$D$2:$D$61,27),"",IF(COUNTIF('[1]Clt 9 à 12'!$D$2:$D$5,27),"",IF(COUNTIF('[1]Clt 13 à 16'!$D$2:$D$5,27),"",IF(COUNTIF('[1]Clt 17 à 24'!$D$2:$D$15,27),"",IF(COUNTIF('[1]Clt 25 à 32'!$D$2:$D$15,27),"",27)))))</f>
        <v>#VALUE!</v>
      </c>
      <c r="AK28" s="46" t="e">
        <f>IF(COUNTIF('[1]Tableau'!$D$2:$D$61,27),"",IF(COUNTIF('[1]Clt 9 à 12'!$D$2:$D$5,27),"",IF(COUNTIF('[1]Clt 13 à 16'!$D$2:$D$5,27),"",IF(COUNTIF('[1]Clt 17 à 24'!$D$2:$D$15,27),"",IF(COUNTIF('[1]Clt 25 à 32'!$D$2:$D$15,27),"",27)))))</f>
        <v>#VALUE!</v>
      </c>
      <c r="AL28" s="46" t="e">
        <f>IF(COUNTIF('[1]Tableau'!$D$2:$D$61,27),"",IF(COUNTIF('[1]Clt 9 à 12'!$D$2:$D$5,27),"",IF(COUNTIF('[1]Clt 13 à 16'!$D$2:$D$5,27),"",IF(COUNTIF('[1]Clt 17 à 24'!$D$2:$D$15,27),"",IF(COUNTIF('[1]Clt 25 à 32'!$D$2:$D$15,27),"",27)))))</f>
        <v>#VALUE!</v>
      </c>
      <c r="AM28" s="46" t="e">
        <f>IF(COUNTIF('[1]Tableau'!$D$2:$D$61,27),"",IF(COUNTIF('[1]Clt 9 à 12'!$D$2:$D$5,27),"",IF(COUNTIF('[1]Clt 13 à 16'!$D$2:$D$5,27),"",IF(COUNTIF('[1]Clt 17 à 24'!$D$2:$D$15,27),"",IF(COUNTIF('[1]Clt 25 à 32'!$D$2:$D$15,27),"",27)))))</f>
        <v>#VALUE!</v>
      </c>
      <c r="AN28" s="46" t="e">
        <f>IF(COUNTIF('[1]Tableau'!$D$2:$D$61,27),"",IF(COUNTIF('[1]Clt 9 à 12'!$D$2:$D$5,27),"",IF(COUNTIF('[1]Clt 13 à 16'!$D$2:$D$5,27),"",IF(COUNTIF('[1]Clt 17 à 24'!$D$2:$D$15,27),"",IF(COUNTIF('[1]Clt 25 à 32'!$D$2:$D$15,27),"",27)))))</f>
        <v>#VALUE!</v>
      </c>
      <c r="AO28" s="46" t="e">
        <f>IF(COUNTIF('[1]Tableau'!$D$2:$D$61,27),"",IF(COUNTIF('[1]Clt 9 à 12'!$D$2:$D$5,27),"",IF(COUNTIF('[1]Clt 13 à 16'!$D$2:$D$5,27),"",IF(COUNTIF('[1]Clt 17 à 24'!$D$2:$D$15,27),"",IF(COUNTIF('[1]Clt 25 à 32'!$D$2:$D$15,27),"",27)))))</f>
        <v>#VALUE!</v>
      </c>
      <c r="AP28" s="46" t="e">
        <f>IF(COUNTIF('[1]Tableau'!$D$2:$D$61,27),"",IF(COUNTIF('[1]Clt 9 à 12'!$D$2:$D$5,27),"",IF(COUNTIF('[1]Clt 13 à 16'!$D$2:$D$5,27),"",IF(COUNTIF('[1]Clt 17 à 24'!$D$2:$D$15,27),"",IF(COUNTIF('[1]Clt 25 à 32'!$D$2:$D$15,27),"",27)))))</f>
        <v>#VALUE!</v>
      </c>
      <c r="AQ28" s="46" t="e">
        <f>IF(COUNTIF('[1]Tableau'!$D$2:$D$61,27),"",IF(COUNTIF('[1]Clt 9 à 12'!$D$2:$D$5,27),"",IF(COUNTIF('[1]Clt 13 à 16'!$D$2:$D$5,27),"",IF(COUNTIF('[1]Clt 17 à 24'!$D$2:$D$15,27),"",IF(COUNTIF('[1]Clt 25 à 32'!$D$2:$D$15,27),"",27)))))</f>
        <v>#VALUE!</v>
      </c>
    </row>
    <row r="29" spans="6:43" ht="12.75"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 t="e">
        <f>IF(COUNTIF('[1]Tableau'!$D$2:$D$61,28),"",IF(COUNTIF('[1]Clt 9 à 12'!$D$2:$D$5,28),"",IF(COUNTIF('[1]Clt 13 à 16'!$D$2:$D$5,28),"",IF(COUNTIF('[1]Clt 17 à 24'!$D$2:$D$15,28),"",IF(COUNTIF('[1]Clt 25 à 32'!$D$2:$D$15,28),"",28)))))</f>
        <v>#VALUE!</v>
      </c>
      <c r="AF29" s="46" t="e">
        <f>IF(COUNTIF('[1]Tableau'!$D$2:$D$61,28),"",IF(COUNTIF('[1]Clt 9 à 12'!$D$2:$D$5,28),"",IF(COUNTIF('[1]Clt 13 à 16'!$D$2:$D$5,28),"",IF(COUNTIF('[1]Clt 17 à 24'!$D$2:$D$15,28),"",IF(COUNTIF('[1]Clt 25 à 32'!$D$2:$D$15,28),"",28)))))</f>
        <v>#VALUE!</v>
      </c>
      <c r="AG29" s="46" t="e">
        <f>IF(COUNTIF('[1]Tableau'!$D$2:$D$61,28),"",IF(COUNTIF('[1]Clt 9 à 12'!$D$2:$D$5,28),"",IF(COUNTIF('[1]Clt 13 à 16'!$D$2:$D$5,28),"",IF(COUNTIF('[1]Clt 17 à 24'!$D$2:$D$15,28),"",IF(COUNTIF('[1]Clt 25 à 32'!$D$2:$D$15,28),"",28)))))</f>
        <v>#VALUE!</v>
      </c>
      <c r="AH29" s="46" t="e">
        <f>IF(COUNTIF('[1]Tableau'!$D$2:$D$61,28),"",IF(COUNTIF('[1]Clt 9 à 12'!$D$2:$D$5,28),"",IF(COUNTIF('[1]Clt 13 à 16'!$D$2:$D$5,28),"",IF(COUNTIF('[1]Clt 17 à 24'!$D$2:$D$15,28),"",IF(COUNTIF('[1]Clt 25 à 32'!$D$2:$D$15,28),"",28)))))</f>
        <v>#VALUE!</v>
      </c>
      <c r="AI29" s="46" t="e">
        <f>IF(COUNTIF('[1]Tableau'!$D$2:$D$61,28),"",IF(COUNTIF('[1]Clt 9 à 12'!$D$2:$D$5,28),"",IF(COUNTIF('[1]Clt 13 à 16'!$D$2:$D$5,28),"",IF(COUNTIF('[1]Clt 17 à 24'!$D$2:$D$15,28),"",IF(COUNTIF('[1]Clt 25 à 32'!$D$2:$D$15,28),"",28)))))</f>
        <v>#VALUE!</v>
      </c>
      <c r="AJ29" s="46" t="e">
        <f>IF(COUNTIF('[1]Tableau'!$D$2:$D$61,28),"",IF(COUNTIF('[1]Clt 9 à 12'!$D$2:$D$5,28),"",IF(COUNTIF('[1]Clt 13 à 16'!$D$2:$D$5,28),"",IF(COUNTIF('[1]Clt 17 à 24'!$D$2:$D$15,28),"",IF(COUNTIF('[1]Clt 25 à 32'!$D$2:$D$15,28),"",28)))))</f>
        <v>#VALUE!</v>
      </c>
      <c r="AK29" s="46" t="e">
        <f>IF(COUNTIF('[1]Tableau'!$D$2:$D$61,28),"",IF(COUNTIF('[1]Clt 9 à 12'!$D$2:$D$5,28),"",IF(COUNTIF('[1]Clt 13 à 16'!$D$2:$D$5,28),"",IF(COUNTIF('[1]Clt 17 à 24'!$D$2:$D$15,28),"",IF(COUNTIF('[1]Clt 25 à 32'!$D$2:$D$15,28),"",28)))))</f>
        <v>#VALUE!</v>
      </c>
      <c r="AL29" s="46" t="e">
        <f>IF(COUNTIF('[1]Tableau'!$D$2:$D$61,28),"",IF(COUNTIF('[1]Clt 9 à 12'!$D$2:$D$5,28),"",IF(COUNTIF('[1]Clt 13 à 16'!$D$2:$D$5,28),"",IF(COUNTIF('[1]Clt 17 à 24'!$D$2:$D$15,28),"",IF(COUNTIF('[1]Clt 25 à 32'!$D$2:$D$15,28),"",28)))))</f>
        <v>#VALUE!</v>
      </c>
      <c r="AM29" s="46" t="e">
        <f>IF(COUNTIF('[1]Tableau'!$D$2:$D$61,28),"",IF(COUNTIF('[1]Clt 9 à 12'!$D$2:$D$5,28),"",IF(COUNTIF('[1]Clt 13 à 16'!$D$2:$D$5,28),"",IF(COUNTIF('[1]Clt 17 à 24'!$D$2:$D$15,28),"",IF(COUNTIF('[1]Clt 25 à 32'!$D$2:$D$15,28),"",28)))))</f>
        <v>#VALUE!</v>
      </c>
      <c r="AN29" s="46" t="e">
        <f>IF(COUNTIF('[1]Tableau'!$D$2:$D$61,28),"",IF(COUNTIF('[1]Clt 9 à 12'!$D$2:$D$5,28),"",IF(COUNTIF('[1]Clt 13 à 16'!$D$2:$D$5,28),"",IF(COUNTIF('[1]Clt 17 à 24'!$D$2:$D$15,28),"",IF(COUNTIF('[1]Clt 25 à 32'!$D$2:$D$15,28),"",28)))))</f>
        <v>#VALUE!</v>
      </c>
      <c r="AO29" s="46" t="e">
        <f>IF(COUNTIF('[1]Tableau'!$D$2:$D$61,28),"",IF(COUNTIF('[1]Clt 9 à 12'!$D$2:$D$5,28),"",IF(COUNTIF('[1]Clt 13 à 16'!$D$2:$D$5,28),"",IF(COUNTIF('[1]Clt 17 à 24'!$D$2:$D$15,28),"",IF(COUNTIF('[1]Clt 25 à 32'!$D$2:$D$15,28),"",28)))))</f>
        <v>#VALUE!</v>
      </c>
      <c r="AP29" s="46" t="e">
        <f>IF(COUNTIF('[1]Tableau'!$D$2:$D$61,28),"",IF(COUNTIF('[1]Clt 9 à 12'!$D$2:$D$5,28),"",IF(COUNTIF('[1]Clt 13 à 16'!$D$2:$D$5,28),"",IF(COUNTIF('[1]Clt 17 à 24'!$D$2:$D$15,28),"",IF(COUNTIF('[1]Clt 25 à 32'!$D$2:$D$15,28),"",28)))))</f>
        <v>#VALUE!</v>
      </c>
      <c r="AQ29" s="46" t="e">
        <f>IF(COUNTIF('[1]Tableau'!$D$2:$D$61,28),"",IF(COUNTIF('[1]Clt 9 à 12'!$D$2:$D$5,28),"",IF(COUNTIF('[1]Clt 13 à 16'!$D$2:$D$5,28),"",IF(COUNTIF('[1]Clt 17 à 24'!$D$2:$D$15,28),"",IF(COUNTIF('[1]Clt 25 à 32'!$D$2:$D$15,28),"",28)))))</f>
        <v>#VALUE!</v>
      </c>
    </row>
    <row r="30" spans="6:43" ht="12.75"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 t="e">
        <f>IF(COUNTIF('[1]Tableau'!$D$2:$D$61,29),"",IF(COUNTIF('[1]Clt 9 à 12'!$D$2:$D$5,29),"",IF(COUNTIF('[1]Clt 13 à 16'!$D$2:$D$5,29),"",IF(COUNTIF('[1]Clt 17 à 24'!$D$2:$D$15,29),"",IF(COUNTIF('[1]Clt 25 à 32'!$D$2:$D$15,29),"",29)))))</f>
        <v>#VALUE!</v>
      </c>
      <c r="AG30" s="46" t="e">
        <f>IF(COUNTIF('[1]Tableau'!$D$2:$D$61,29),"",IF(COUNTIF('[1]Clt 9 à 12'!$D$2:$D$5,29),"",IF(COUNTIF('[1]Clt 13 à 16'!$D$2:$D$5,29),"",IF(COUNTIF('[1]Clt 17 à 24'!$D$2:$D$15,29),"",IF(COUNTIF('[1]Clt 25 à 32'!$D$2:$D$15,29),"",29)))))</f>
        <v>#VALUE!</v>
      </c>
      <c r="AH30" s="46" t="e">
        <f>IF(COUNTIF('[1]Tableau'!$D$2:$D$61,29),"",IF(COUNTIF('[1]Clt 9 à 12'!$D$2:$D$5,29),"",IF(COUNTIF('[1]Clt 13 à 16'!$D$2:$D$5,29),"",IF(COUNTIF('[1]Clt 17 à 24'!$D$2:$D$15,29),"",IF(COUNTIF('[1]Clt 25 à 32'!$D$2:$D$15,29),"",29)))))</f>
        <v>#VALUE!</v>
      </c>
      <c r="AI30" s="46" t="e">
        <f>IF(COUNTIF('[1]Tableau'!$D$2:$D$61,29),"",IF(COUNTIF('[1]Clt 9 à 12'!$D$2:$D$5,29),"",IF(COUNTIF('[1]Clt 13 à 16'!$D$2:$D$5,29),"",IF(COUNTIF('[1]Clt 17 à 24'!$D$2:$D$15,29),"",IF(COUNTIF('[1]Clt 25 à 32'!$D$2:$D$15,29),"",29)))))</f>
        <v>#VALUE!</v>
      </c>
      <c r="AJ30" s="46" t="e">
        <f>IF(COUNTIF('[1]Tableau'!$D$2:$D$61,29),"",IF(COUNTIF('[1]Clt 9 à 12'!$D$2:$D$5,29),"",IF(COUNTIF('[1]Clt 13 à 16'!$D$2:$D$5,29),"",IF(COUNTIF('[1]Clt 17 à 24'!$D$2:$D$15,29),"",IF(COUNTIF('[1]Clt 25 à 32'!$D$2:$D$15,29),"",29)))))</f>
        <v>#VALUE!</v>
      </c>
      <c r="AK30" s="46" t="e">
        <f>IF(COUNTIF('[1]Tableau'!$D$2:$D$61,29),"",IF(COUNTIF('[1]Clt 9 à 12'!$D$2:$D$5,29),"",IF(COUNTIF('[1]Clt 13 à 16'!$D$2:$D$5,29),"",IF(COUNTIF('[1]Clt 17 à 24'!$D$2:$D$15,29),"",IF(COUNTIF('[1]Clt 25 à 32'!$D$2:$D$15,29),"",29)))))</f>
        <v>#VALUE!</v>
      </c>
      <c r="AL30" s="46" t="e">
        <f>IF(COUNTIF('[1]Tableau'!$D$2:$D$61,29),"",IF(COUNTIF('[1]Clt 9 à 12'!$D$2:$D$5,29),"",IF(COUNTIF('[1]Clt 13 à 16'!$D$2:$D$5,29),"",IF(COUNTIF('[1]Clt 17 à 24'!$D$2:$D$15,29),"",IF(COUNTIF('[1]Clt 25 à 32'!$D$2:$D$15,29),"",29)))))</f>
        <v>#VALUE!</v>
      </c>
      <c r="AM30" s="46" t="e">
        <f>IF(COUNTIF('[1]Tableau'!$D$2:$D$61,29),"",IF(COUNTIF('[1]Clt 9 à 12'!$D$2:$D$5,29),"",IF(COUNTIF('[1]Clt 13 à 16'!$D$2:$D$5,29),"",IF(COUNTIF('[1]Clt 17 à 24'!$D$2:$D$15,29),"",IF(COUNTIF('[1]Clt 25 à 32'!$D$2:$D$15,29),"",29)))))</f>
        <v>#VALUE!</v>
      </c>
      <c r="AN30" s="46" t="e">
        <f>IF(COUNTIF('[1]Tableau'!$D$2:$D$61,29),"",IF(COUNTIF('[1]Clt 9 à 12'!$D$2:$D$5,29),"",IF(COUNTIF('[1]Clt 13 à 16'!$D$2:$D$5,29),"",IF(COUNTIF('[1]Clt 17 à 24'!$D$2:$D$15,29),"",IF(COUNTIF('[1]Clt 25 à 32'!$D$2:$D$15,29),"",29)))))</f>
        <v>#VALUE!</v>
      </c>
      <c r="AO30" s="46" t="e">
        <f>IF(COUNTIF('[1]Tableau'!$D$2:$D$61,29),"",IF(COUNTIF('[1]Clt 9 à 12'!$D$2:$D$5,29),"",IF(COUNTIF('[1]Clt 13 à 16'!$D$2:$D$5,29),"",IF(COUNTIF('[1]Clt 17 à 24'!$D$2:$D$15,29),"",IF(COUNTIF('[1]Clt 25 à 32'!$D$2:$D$15,29),"",29)))))</f>
        <v>#VALUE!</v>
      </c>
      <c r="AP30" s="46" t="e">
        <f>IF(COUNTIF('[1]Tableau'!$D$2:$D$61,29),"",IF(COUNTIF('[1]Clt 9 à 12'!$D$2:$D$5,29),"",IF(COUNTIF('[1]Clt 13 à 16'!$D$2:$D$5,29),"",IF(COUNTIF('[1]Clt 17 à 24'!$D$2:$D$15,29),"",IF(COUNTIF('[1]Clt 25 à 32'!$D$2:$D$15,29),"",29)))))</f>
        <v>#VALUE!</v>
      </c>
      <c r="AQ30" s="46" t="e">
        <f>IF(COUNTIF('[1]Tableau'!$D$2:$D$61,29),"",IF(COUNTIF('[1]Clt 9 à 12'!$D$2:$D$5,29),"",IF(COUNTIF('[1]Clt 13 à 16'!$D$2:$D$5,29),"",IF(COUNTIF('[1]Clt 17 à 24'!$D$2:$D$15,29),"",IF(COUNTIF('[1]Clt 25 à 32'!$D$2:$D$15,29),"",29)))))</f>
        <v>#VALUE!</v>
      </c>
    </row>
    <row r="31" spans="6:43" ht="12.75"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 t="e">
        <f>IF(COUNTIF('[1]Tableau'!$D$2:$D$61,30),"",IF(COUNTIF('[1]Clt 9 à 12'!$D$2:$D$5,30),"",IF(COUNTIF('[1]Clt 13 à 16'!$D$2:$D$5,30),"",IF(COUNTIF('[1]Clt 17 à 24'!$D$2:$D$15,30),"",IF(COUNTIF('[1]Clt 25 à 32'!$D$2:$D$15,30),"",30)))))</f>
        <v>#VALUE!</v>
      </c>
      <c r="AH31" s="46" t="e">
        <f>IF(COUNTIF('[1]Tableau'!$D$2:$D$61,30),"",IF(COUNTIF('[1]Clt 9 à 12'!$D$2:$D$5,30),"",IF(COUNTIF('[1]Clt 13 à 16'!$D$2:$D$5,30),"",IF(COUNTIF('[1]Clt 17 à 24'!$D$2:$D$15,30),"",IF(COUNTIF('[1]Clt 25 à 32'!$D$2:$D$15,30),"",30)))))</f>
        <v>#VALUE!</v>
      </c>
      <c r="AI31" s="46" t="e">
        <f>IF(COUNTIF('[1]Tableau'!$D$2:$D$61,30),"",IF(COUNTIF('[1]Clt 9 à 12'!$D$2:$D$5,30),"",IF(COUNTIF('[1]Clt 13 à 16'!$D$2:$D$5,30),"",IF(COUNTIF('[1]Clt 17 à 24'!$D$2:$D$15,30),"",IF(COUNTIF('[1]Clt 25 à 32'!$D$2:$D$15,30),"",30)))))</f>
        <v>#VALUE!</v>
      </c>
      <c r="AJ31" s="46" t="e">
        <f>IF(COUNTIF('[1]Tableau'!$D$2:$D$61,30),"",IF(COUNTIF('[1]Clt 9 à 12'!$D$2:$D$5,30),"",IF(COUNTIF('[1]Clt 13 à 16'!$D$2:$D$5,30),"",IF(COUNTIF('[1]Clt 17 à 24'!$D$2:$D$15,30),"",IF(COUNTIF('[1]Clt 25 à 32'!$D$2:$D$15,30),"",30)))))</f>
        <v>#VALUE!</v>
      </c>
      <c r="AK31" s="46" t="e">
        <f>IF(COUNTIF('[1]Tableau'!$D$2:$D$61,30),"",IF(COUNTIF('[1]Clt 9 à 12'!$D$2:$D$5,30),"",IF(COUNTIF('[1]Clt 13 à 16'!$D$2:$D$5,30),"",IF(COUNTIF('[1]Clt 17 à 24'!$D$2:$D$15,30),"",IF(COUNTIF('[1]Clt 25 à 32'!$D$2:$D$15,30),"",30)))))</f>
        <v>#VALUE!</v>
      </c>
      <c r="AL31" s="46" t="e">
        <f>IF(COUNTIF('[1]Tableau'!$D$2:$D$61,30),"",IF(COUNTIF('[1]Clt 9 à 12'!$D$2:$D$5,30),"",IF(COUNTIF('[1]Clt 13 à 16'!$D$2:$D$5,30),"",IF(COUNTIF('[1]Clt 17 à 24'!$D$2:$D$15,30),"",IF(COUNTIF('[1]Clt 25 à 32'!$D$2:$D$15,30),"",30)))))</f>
        <v>#VALUE!</v>
      </c>
      <c r="AM31" s="46" t="e">
        <f>IF(COUNTIF('[1]Tableau'!$D$2:$D$61,30),"",IF(COUNTIF('[1]Clt 9 à 12'!$D$2:$D$5,30),"",IF(COUNTIF('[1]Clt 13 à 16'!$D$2:$D$5,30),"",IF(COUNTIF('[1]Clt 17 à 24'!$D$2:$D$15,30),"",IF(COUNTIF('[1]Clt 25 à 32'!$D$2:$D$15,30),"",30)))))</f>
        <v>#VALUE!</v>
      </c>
      <c r="AN31" s="46" t="e">
        <f>IF(COUNTIF('[1]Tableau'!$D$2:$D$61,30),"",IF(COUNTIF('[1]Clt 9 à 12'!$D$2:$D$5,30),"",IF(COUNTIF('[1]Clt 13 à 16'!$D$2:$D$5,30),"",IF(COUNTIF('[1]Clt 17 à 24'!$D$2:$D$15,30),"",IF(COUNTIF('[1]Clt 25 à 32'!$D$2:$D$15,30),"",30)))))</f>
        <v>#VALUE!</v>
      </c>
      <c r="AO31" s="46" t="e">
        <f>IF(COUNTIF('[1]Tableau'!$D$2:$D$61,30),"",IF(COUNTIF('[1]Clt 9 à 12'!$D$2:$D$5,30),"",IF(COUNTIF('[1]Clt 13 à 16'!$D$2:$D$5,30),"",IF(COUNTIF('[1]Clt 17 à 24'!$D$2:$D$15,30),"",IF(COUNTIF('[1]Clt 25 à 32'!$D$2:$D$15,30),"",30)))))</f>
        <v>#VALUE!</v>
      </c>
      <c r="AP31" s="46" t="e">
        <f>IF(COUNTIF('[1]Tableau'!$D$2:$D$61,30),"",IF(COUNTIF('[1]Clt 9 à 12'!$D$2:$D$5,30),"",IF(COUNTIF('[1]Clt 13 à 16'!$D$2:$D$5,30),"",IF(COUNTIF('[1]Clt 17 à 24'!$D$2:$D$15,30),"",IF(COUNTIF('[1]Clt 25 à 32'!$D$2:$D$15,30),"",30)))))</f>
        <v>#VALUE!</v>
      </c>
      <c r="AQ31" s="46" t="e">
        <f>IF(COUNTIF('[1]Tableau'!$D$2:$D$61,30),"",IF(COUNTIF('[1]Clt 9 à 12'!$D$2:$D$5,30),"",IF(COUNTIF('[1]Clt 13 à 16'!$D$2:$D$5,30),"",IF(COUNTIF('[1]Clt 17 à 24'!$D$2:$D$15,30),"",IF(COUNTIF('[1]Clt 25 à 32'!$D$2:$D$15,30),"",30)))))</f>
        <v>#VALUE!</v>
      </c>
    </row>
    <row r="32" spans="6:43" ht="12.75"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 t="e">
        <f>IF(COUNTIF('[1]Tableau'!$D$2:$D$61,31),"",IF(COUNTIF('[1]Clt 9 à 12'!$D$2:$D$5,31),"",IF(COUNTIF('[1]Clt 13 à 16'!$D$2:$D$5,31),"",IF(COUNTIF('[1]Clt 17 à 24'!$D$2:$D$15,31),"",IF(COUNTIF('[1]Clt 25 à 32'!$D$2:$D$15,31),"",31)))))</f>
        <v>#VALUE!</v>
      </c>
      <c r="AI32" s="46" t="e">
        <f>IF(COUNTIF('[1]Tableau'!$D$2:$D$61,31),"",IF(COUNTIF('[1]Clt 9 à 12'!$D$2:$D$5,31),"",IF(COUNTIF('[1]Clt 13 à 16'!$D$2:$D$5,31),"",IF(COUNTIF('[1]Clt 17 à 24'!$D$2:$D$15,31),"",IF(COUNTIF('[1]Clt 25 à 32'!$D$2:$D$15,31),"",31)))))</f>
        <v>#VALUE!</v>
      </c>
      <c r="AJ32" s="46" t="e">
        <f>IF(COUNTIF('[1]Tableau'!$D$2:$D$61,31),"",IF(COUNTIF('[1]Clt 9 à 12'!$D$2:$D$5,31),"",IF(COUNTIF('[1]Clt 13 à 16'!$D$2:$D$5,31),"",IF(COUNTIF('[1]Clt 17 à 24'!$D$2:$D$15,31),"",IF(COUNTIF('[1]Clt 25 à 32'!$D$2:$D$15,31),"",31)))))</f>
        <v>#VALUE!</v>
      </c>
      <c r="AK32" s="46" t="e">
        <f>IF(COUNTIF('[1]Tableau'!$D$2:$D$61,31),"",IF(COUNTIF('[1]Clt 9 à 12'!$D$2:$D$5,31),"",IF(COUNTIF('[1]Clt 13 à 16'!$D$2:$D$5,31),"",IF(COUNTIF('[1]Clt 17 à 24'!$D$2:$D$15,31),"",IF(COUNTIF('[1]Clt 25 à 32'!$D$2:$D$15,31),"",31)))))</f>
        <v>#VALUE!</v>
      </c>
      <c r="AL32" s="46" t="e">
        <f>IF(COUNTIF('[1]Tableau'!$D$2:$D$61,31),"",IF(COUNTIF('[1]Clt 9 à 12'!$D$2:$D$5,31),"",IF(COUNTIF('[1]Clt 13 à 16'!$D$2:$D$5,31),"",IF(COUNTIF('[1]Clt 17 à 24'!$D$2:$D$15,31),"",IF(COUNTIF('[1]Clt 25 à 32'!$D$2:$D$15,31),"",31)))))</f>
        <v>#VALUE!</v>
      </c>
      <c r="AM32" s="46" t="e">
        <f>IF(COUNTIF('[1]Tableau'!$D$2:$D$61,31),"",IF(COUNTIF('[1]Clt 9 à 12'!$D$2:$D$5,31),"",IF(COUNTIF('[1]Clt 13 à 16'!$D$2:$D$5,31),"",IF(COUNTIF('[1]Clt 17 à 24'!$D$2:$D$15,31),"",IF(COUNTIF('[1]Clt 25 à 32'!$D$2:$D$15,31),"",31)))))</f>
        <v>#VALUE!</v>
      </c>
      <c r="AN32" s="46" t="e">
        <f>IF(COUNTIF('[1]Tableau'!$D$2:$D$61,31),"",IF(COUNTIF('[1]Clt 9 à 12'!$D$2:$D$5,31),"",IF(COUNTIF('[1]Clt 13 à 16'!$D$2:$D$5,31),"",IF(COUNTIF('[1]Clt 17 à 24'!$D$2:$D$15,31),"",IF(COUNTIF('[1]Clt 25 à 32'!$D$2:$D$15,31),"",31)))))</f>
        <v>#VALUE!</v>
      </c>
      <c r="AO32" s="46" t="e">
        <f>IF(COUNTIF('[1]Tableau'!$D$2:$D$61,31),"",IF(COUNTIF('[1]Clt 9 à 12'!$D$2:$D$5,31),"",IF(COUNTIF('[1]Clt 13 à 16'!$D$2:$D$5,31),"",IF(COUNTIF('[1]Clt 17 à 24'!$D$2:$D$15,31),"",IF(COUNTIF('[1]Clt 25 à 32'!$D$2:$D$15,31),"",31)))))</f>
        <v>#VALUE!</v>
      </c>
      <c r="AP32" s="46" t="e">
        <f>IF(COUNTIF('[1]Tableau'!$D$2:$D$61,31),"",IF(COUNTIF('[1]Clt 9 à 12'!$D$2:$D$5,31),"",IF(COUNTIF('[1]Clt 13 à 16'!$D$2:$D$5,31),"",IF(COUNTIF('[1]Clt 17 à 24'!$D$2:$D$15,31),"",IF(COUNTIF('[1]Clt 25 à 32'!$D$2:$D$15,31),"",31)))))</f>
        <v>#VALUE!</v>
      </c>
      <c r="AQ32" s="46" t="e">
        <f>IF(COUNTIF('[1]Tableau'!$D$2:$D$61,31),"",IF(COUNTIF('[1]Clt 9 à 12'!$D$2:$D$5,31),"",IF(COUNTIF('[1]Clt 13 à 16'!$D$2:$D$5,31),"",IF(COUNTIF('[1]Clt 17 à 24'!$D$2:$D$15,31),"",IF(COUNTIF('[1]Clt 25 à 32'!$D$2:$D$15,31),"",31)))))</f>
        <v>#VALUE!</v>
      </c>
    </row>
    <row r="33" spans="6:43" ht="12.75"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 t="e">
        <f>IF(COUNTIF('[1]Tableau'!$D$2:$D$61,32),"",IF(COUNTIF('[1]Clt 9 à 12'!$D$2:$D$5,32),"",IF(COUNTIF('[1]Clt 13 à 16'!$D$2:$D$5,32),"",IF(COUNTIF('[1]Clt 17 à 24'!$D$2:$D$15,32),"",IF(COUNTIF('[1]Clt 25 à 32'!$D$2:$D$15,32),"",32)))))</f>
        <v>#VALUE!</v>
      </c>
      <c r="AJ33" s="46" t="e">
        <f>IF(COUNTIF('[1]Tableau'!$D$2:$D$61,32),"",IF(COUNTIF('[1]Clt 9 à 12'!$D$2:$D$5,32),"",IF(COUNTIF('[1]Clt 13 à 16'!$D$2:$D$5,32),"",IF(COUNTIF('[1]Clt 17 à 24'!$D$2:$D$15,32),"",IF(COUNTIF('[1]Clt 25 à 32'!$D$2:$D$15,32),"",32)))))</f>
        <v>#VALUE!</v>
      </c>
      <c r="AK33" s="46" t="e">
        <f>IF(COUNTIF('[1]Tableau'!$D$2:$D$61,32),"",IF(COUNTIF('[1]Clt 9 à 12'!$D$2:$D$5,32),"",IF(COUNTIF('[1]Clt 13 à 16'!$D$2:$D$5,32),"",IF(COUNTIF('[1]Clt 17 à 24'!$D$2:$D$15,32),"",IF(COUNTIF('[1]Clt 25 à 32'!$D$2:$D$15,32),"",32)))))</f>
        <v>#VALUE!</v>
      </c>
      <c r="AL33" s="46" t="e">
        <f>IF(COUNTIF('[1]Tableau'!$D$2:$D$61,32),"",IF(COUNTIF('[1]Clt 9 à 12'!$D$2:$D$5,32),"",IF(COUNTIF('[1]Clt 13 à 16'!$D$2:$D$5,32),"",IF(COUNTIF('[1]Clt 17 à 24'!$D$2:$D$15,32),"",IF(COUNTIF('[1]Clt 25 à 32'!$D$2:$D$15,32),"",32)))))</f>
        <v>#VALUE!</v>
      </c>
      <c r="AM33" s="46" t="e">
        <f>IF(COUNTIF('[1]Tableau'!$D$2:$D$61,32),"",IF(COUNTIF('[1]Clt 9 à 12'!$D$2:$D$5,32),"",IF(COUNTIF('[1]Clt 13 à 16'!$D$2:$D$5,32),"",IF(COUNTIF('[1]Clt 17 à 24'!$D$2:$D$15,32),"",IF(COUNTIF('[1]Clt 25 à 32'!$D$2:$D$15,32),"",32)))))</f>
        <v>#VALUE!</v>
      </c>
      <c r="AN33" s="46" t="e">
        <f>IF(COUNTIF('[1]Tableau'!$D$2:$D$61,32),"",IF(COUNTIF('[1]Clt 9 à 12'!$D$2:$D$5,32),"",IF(COUNTIF('[1]Clt 13 à 16'!$D$2:$D$5,32),"",IF(COUNTIF('[1]Clt 17 à 24'!$D$2:$D$15,32),"",IF(COUNTIF('[1]Clt 25 à 32'!$D$2:$D$15,32),"",32)))))</f>
        <v>#VALUE!</v>
      </c>
      <c r="AO33" s="46" t="e">
        <f>IF(COUNTIF('[1]Tableau'!$D$2:$D$61,32),"",IF(COUNTIF('[1]Clt 9 à 12'!$D$2:$D$5,32),"",IF(COUNTIF('[1]Clt 13 à 16'!$D$2:$D$5,32),"",IF(COUNTIF('[1]Clt 17 à 24'!$D$2:$D$15,32),"",IF(COUNTIF('[1]Clt 25 à 32'!$D$2:$D$15,32),"",32)))))</f>
        <v>#VALUE!</v>
      </c>
      <c r="AP33" s="46" t="e">
        <f>IF(COUNTIF('[1]Tableau'!$D$2:$D$61,32),"",IF(COUNTIF('[1]Clt 9 à 12'!$D$2:$D$5,32),"",IF(COUNTIF('[1]Clt 13 à 16'!$D$2:$D$5,32),"",IF(COUNTIF('[1]Clt 17 à 24'!$D$2:$D$15,32),"",IF(COUNTIF('[1]Clt 25 à 32'!$D$2:$D$15,32),"",32)))))</f>
        <v>#VALUE!</v>
      </c>
      <c r="AQ33" s="46" t="e">
        <f>IF(COUNTIF('[1]Tableau'!$D$2:$D$61,32),"",IF(COUNTIF('[1]Clt 9 à 12'!$D$2:$D$5,32),"",IF(COUNTIF('[1]Clt 13 à 16'!$D$2:$D$5,32),"",IF(COUNTIF('[1]Clt 17 à 24'!$D$2:$D$15,32),"",IF(COUNTIF('[1]Clt 25 à 32'!$D$2:$D$15,32),"",32)))))</f>
        <v>#VALUE!</v>
      </c>
    </row>
    <row r="34" spans="6:43" ht="12.75"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 t="e">
        <f>IF(COUNTIF('[1]Tableau'!$D$2:$D$61,33),"",IF(COUNTIF('[1]Clt 9 à 12'!$D$2:$D$5,33),"",IF(COUNTIF('[1]Clt 13 à 16'!$D$2:$D$5,33),"",IF(COUNTIF('[1]Clt 17 à 24'!$D$2:$D$15,33),"",IF(COUNTIF('[1]Clt 25 à 32'!$D$2:$D$15,33),"",33)))))</f>
        <v>#VALUE!</v>
      </c>
      <c r="AK34" s="46" t="e">
        <f>IF(COUNTIF('[1]Tableau'!$D$2:$D$61,33),"",IF(COUNTIF('[1]Clt 9 à 12'!$D$2:$D$5,33),"",IF(COUNTIF('[1]Clt 13 à 16'!$D$2:$D$5,33),"",IF(COUNTIF('[1]Clt 17 à 24'!$D$2:$D$15,33),"",IF(COUNTIF('[1]Clt 25 à 32'!$D$2:$D$15,33),"",33)))))</f>
        <v>#VALUE!</v>
      </c>
      <c r="AL34" s="46" t="e">
        <f>IF(COUNTIF('[1]Tableau'!$D$2:$D$61,33),"",IF(COUNTIF('[1]Clt 9 à 12'!$D$2:$D$5,33),"",IF(COUNTIF('[1]Clt 13 à 16'!$D$2:$D$5,33),"",IF(COUNTIF('[1]Clt 17 à 24'!$D$2:$D$15,33),"",IF(COUNTIF('[1]Clt 25 à 32'!$D$2:$D$15,33),"",33)))))</f>
        <v>#VALUE!</v>
      </c>
      <c r="AM34" s="46" t="e">
        <f>IF(COUNTIF('[1]Tableau'!$D$2:$D$61,33),"",IF(COUNTIF('[1]Clt 9 à 12'!$D$2:$D$5,33),"",IF(COUNTIF('[1]Clt 13 à 16'!$D$2:$D$5,33),"",IF(COUNTIF('[1]Clt 17 à 24'!$D$2:$D$15,33),"",IF(COUNTIF('[1]Clt 25 à 32'!$D$2:$D$15,33),"",33)))))</f>
        <v>#VALUE!</v>
      </c>
      <c r="AN34" s="46" t="e">
        <f>IF(COUNTIF('[1]Tableau'!$D$2:$D$61,33),"",IF(COUNTIF('[1]Clt 9 à 12'!$D$2:$D$5,33),"",IF(COUNTIF('[1]Clt 13 à 16'!$D$2:$D$5,33),"",IF(COUNTIF('[1]Clt 17 à 24'!$D$2:$D$15,33),"",IF(COUNTIF('[1]Clt 25 à 32'!$D$2:$D$15,33),"",33)))))</f>
        <v>#VALUE!</v>
      </c>
      <c r="AO34" s="46" t="e">
        <f>IF(COUNTIF('[1]Tableau'!$D$2:$D$61,33),"",IF(COUNTIF('[1]Clt 9 à 12'!$D$2:$D$5,33),"",IF(COUNTIF('[1]Clt 13 à 16'!$D$2:$D$5,33),"",IF(COUNTIF('[1]Clt 17 à 24'!$D$2:$D$15,33),"",IF(COUNTIF('[1]Clt 25 à 32'!$D$2:$D$15,33),"",33)))))</f>
        <v>#VALUE!</v>
      </c>
      <c r="AP34" s="46" t="e">
        <f>IF(COUNTIF('[1]Tableau'!$D$2:$D$61,33),"",IF(COUNTIF('[1]Clt 9 à 12'!$D$2:$D$5,33),"",IF(COUNTIF('[1]Clt 13 à 16'!$D$2:$D$5,33),"",IF(COUNTIF('[1]Clt 17 à 24'!$D$2:$D$15,33),"",IF(COUNTIF('[1]Clt 25 à 32'!$D$2:$D$15,33),"",33)))))</f>
        <v>#VALUE!</v>
      </c>
      <c r="AQ34" s="46" t="e">
        <f>IF(COUNTIF('[1]Tableau'!$D$2:$D$61,33),"",IF(COUNTIF('[1]Clt 9 à 12'!$D$2:$D$5,33),"",IF(COUNTIF('[1]Clt 13 à 16'!$D$2:$D$5,33),"",IF(COUNTIF('[1]Clt 17 à 24'!$D$2:$D$15,33),"",IF(COUNTIF('[1]Clt 25 à 32'!$D$2:$D$15,33),"",33)))))</f>
        <v>#VALUE!</v>
      </c>
    </row>
    <row r="35" spans="6:43" ht="12.75"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 t="e">
        <f>IF(COUNTIF('[1]Tableau'!$D$2:$D$61,34),"",IF(COUNTIF('[1]Clt 9 à 12'!$D$2:$D$5,34),"",IF(COUNTIF('[1]Clt 13 à 16'!$D$2:$D$5,34),"",IF(COUNTIF('[1]Clt 17 à 24'!$D$2:$D$15,34),"",IF(COUNTIF('[1]Clt 25 à 32'!$D$2:$D$15,34),"",34)))))</f>
        <v>#VALUE!</v>
      </c>
      <c r="AL35" s="46" t="e">
        <f>IF(COUNTIF('[1]Tableau'!$D$2:$D$61,34),"",IF(COUNTIF('[1]Clt 9 à 12'!$D$2:$D$5,34),"",IF(COUNTIF('[1]Clt 13 à 16'!$D$2:$D$5,34),"",IF(COUNTIF('[1]Clt 17 à 24'!$D$2:$D$15,34),"",IF(COUNTIF('[1]Clt 25 à 32'!$D$2:$D$15,34),"",34)))))</f>
        <v>#VALUE!</v>
      </c>
      <c r="AM35" s="46" t="e">
        <f>IF(COUNTIF('[1]Tableau'!$D$2:$D$61,34),"",IF(COUNTIF('[1]Clt 9 à 12'!$D$2:$D$5,34),"",IF(COUNTIF('[1]Clt 13 à 16'!$D$2:$D$5,34),"",IF(COUNTIF('[1]Clt 17 à 24'!$D$2:$D$15,34),"",IF(COUNTIF('[1]Clt 25 à 32'!$D$2:$D$15,34),"",34)))))</f>
        <v>#VALUE!</v>
      </c>
      <c r="AN35" s="46" t="e">
        <f>IF(COUNTIF('[1]Tableau'!$D$2:$D$61,34),"",IF(COUNTIF('[1]Clt 9 à 12'!$D$2:$D$5,34),"",IF(COUNTIF('[1]Clt 13 à 16'!$D$2:$D$5,34),"",IF(COUNTIF('[1]Clt 17 à 24'!$D$2:$D$15,34),"",IF(COUNTIF('[1]Clt 25 à 32'!$D$2:$D$15,34),"",34)))))</f>
        <v>#VALUE!</v>
      </c>
      <c r="AO35" s="46" t="e">
        <f>IF(COUNTIF('[1]Tableau'!$D$2:$D$61,34),"",IF(COUNTIF('[1]Clt 9 à 12'!$D$2:$D$5,34),"",IF(COUNTIF('[1]Clt 13 à 16'!$D$2:$D$5,34),"",IF(COUNTIF('[1]Clt 17 à 24'!$D$2:$D$15,34),"",IF(COUNTIF('[1]Clt 25 à 32'!$D$2:$D$15,34),"",34)))))</f>
        <v>#VALUE!</v>
      </c>
      <c r="AP35" s="46" t="e">
        <f>IF(COUNTIF('[1]Tableau'!$D$2:$D$61,34),"",IF(COUNTIF('[1]Clt 9 à 12'!$D$2:$D$5,34),"",IF(COUNTIF('[1]Clt 13 à 16'!$D$2:$D$5,34),"",IF(COUNTIF('[1]Clt 17 à 24'!$D$2:$D$15,34),"",IF(COUNTIF('[1]Clt 25 à 32'!$D$2:$D$15,34),"",34)))))</f>
        <v>#VALUE!</v>
      </c>
      <c r="AQ35" s="46" t="e">
        <f>IF(COUNTIF('[1]Tableau'!$D$2:$D$61,34),"",IF(COUNTIF('[1]Clt 9 à 12'!$D$2:$D$5,34),"",IF(COUNTIF('[1]Clt 13 à 16'!$D$2:$D$5,34),"",IF(COUNTIF('[1]Clt 17 à 24'!$D$2:$D$15,34),"",IF(COUNTIF('[1]Clt 25 à 32'!$D$2:$D$15,34),"",34)))))</f>
        <v>#VALUE!</v>
      </c>
    </row>
    <row r="36" spans="6:43" ht="12.75"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 t="e">
        <f>IF(COUNTIF('[1]Tableau'!$D$2:$D$61,35),"",IF(COUNTIF('[1]Clt 9 à 12'!$D$2:$D$5,35),"",IF(COUNTIF('[1]Clt 13 à 16'!$D$2:$D$5,35),"",IF(COUNTIF('[1]Clt 17 à 24'!$D$2:$D$15,35),"",IF(COUNTIF('[1]Clt 25 à 32'!$D$2:$D$15,35),"",35)))))</f>
        <v>#VALUE!</v>
      </c>
      <c r="AM36" s="46" t="e">
        <f>IF(COUNTIF('[1]Tableau'!$D$2:$D$61,35),"",IF(COUNTIF('[1]Clt 9 à 12'!$D$2:$D$5,35),"",IF(COUNTIF('[1]Clt 13 à 16'!$D$2:$D$5,35),"",IF(COUNTIF('[1]Clt 17 à 24'!$D$2:$D$15,35),"",IF(COUNTIF('[1]Clt 25 à 32'!$D$2:$D$15,35),"",35)))))</f>
        <v>#VALUE!</v>
      </c>
      <c r="AN36" s="46" t="e">
        <f>IF(COUNTIF('[1]Tableau'!$D$2:$D$61,35),"",IF(COUNTIF('[1]Clt 9 à 12'!$D$2:$D$5,35),"",IF(COUNTIF('[1]Clt 13 à 16'!$D$2:$D$5,35),"",IF(COUNTIF('[1]Clt 17 à 24'!$D$2:$D$15,35),"",IF(COUNTIF('[1]Clt 25 à 32'!$D$2:$D$15,35),"",35)))))</f>
        <v>#VALUE!</v>
      </c>
      <c r="AO36" s="46" t="e">
        <f>IF(COUNTIF('[1]Tableau'!$D$2:$D$61,35),"",IF(COUNTIF('[1]Clt 9 à 12'!$D$2:$D$5,35),"",IF(COUNTIF('[1]Clt 13 à 16'!$D$2:$D$5,35),"",IF(COUNTIF('[1]Clt 17 à 24'!$D$2:$D$15,35),"",IF(COUNTIF('[1]Clt 25 à 32'!$D$2:$D$15,35),"",35)))))</f>
        <v>#VALUE!</v>
      </c>
      <c r="AP36" s="46" t="e">
        <f>IF(COUNTIF('[1]Tableau'!$D$2:$D$61,35),"",IF(COUNTIF('[1]Clt 9 à 12'!$D$2:$D$5,35),"",IF(COUNTIF('[1]Clt 13 à 16'!$D$2:$D$5,35),"",IF(COUNTIF('[1]Clt 17 à 24'!$D$2:$D$15,35),"",IF(COUNTIF('[1]Clt 25 à 32'!$D$2:$D$15,35),"",35)))))</f>
        <v>#VALUE!</v>
      </c>
      <c r="AQ36" s="46" t="e">
        <f>IF(COUNTIF('[1]Tableau'!$D$2:$D$61,35),"",IF(COUNTIF('[1]Clt 9 à 12'!$D$2:$D$5,35),"",IF(COUNTIF('[1]Clt 13 à 16'!$D$2:$D$5,35),"",IF(COUNTIF('[1]Clt 17 à 24'!$D$2:$D$15,35),"",IF(COUNTIF('[1]Clt 25 à 32'!$D$2:$D$15,35),"",35)))))</f>
        <v>#VALUE!</v>
      </c>
    </row>
    <row r="37" spans="6:43" ht="12.75"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 t="e">
        <f>IF(COUNTIF('[1]Tableau'!$D$2:$D$61,36),"",IF(COUNTIF('[1]Clt 9 à 12'!$D$2:$D$5,36),"",IF(COUNTIF('[1]Clt 13 à 16'!$D$2:$D$5,36),"",IF(COUNTIF('[1]Clt 17 à 24'!$D$2:$D$15,36),"",IF(COUNTIF('[1]Clt 25 à 32'!$D$2:$D$15,36),"",36)))))</f>
        <v>#VALUE!</v>
      </c>
      <c r="AN37" s="46" t="e">
        <f>IF(COUNTIF('[1]Tableau'!$D$2:$D$61,36),"",IF(COUNTIF('[1]Clt 9 à 12'!$D$2:$D$5,36),"",IF(COUNTIF('[1]Clt 13 à 16'!$D$2:$D$5,36),"",IF(COUNTIF('[1]Clt 17 à 24'!$D$2:$D$15,36),"",IF(COUNTIF('[1]Clt 25 à 32'!$D$2:$D$15,36),"",36)))))</f>
        <v>#VALUE!</v>
      </c>
      <c r="AO37" s="46" t="e">
        <f>IF(COUNTIF('[1]Tableau'!$D$2:$D$61,36),"",IF(COUNTIF('[1]Clt 9 à 12'!$D$2:$D$5,36),"",IF(COUNTIF('[1]Clt 13 à 16'!$D$2:$D$5,36),"",IF(COUNTIF('[1]Clt 17 à 24'!$D$2:$D$15,36),"",IF(COUNTIF('[1]Clt 25 à 32'!$D$2:$D$15,36),"",36)))))</f>
        <v>#VALUE!</v>
      </c>
      <c r="AP37" s="46" t="e">
        <f>IF(COUNTIF('[1]Tableau'!$D$2:$D$61,36),"",IF(COUNTIF('[1]Clt 9 à 12'!$D$2:$D$5,36),"",IF(COUNTIF('[1]Clt 13 à 16'!$D$2:$D$5,36),"",IF(COUNTIF('[1]Clt 17 à 24'!$D$2:$D$15,36),"",IF(COUNTIF('[1]Clt 25 à 32'!$D$2:$D$15,36),"",36)))))</f>
        <v>#VALUE!</v>
      </c>
      <c r="AQ37" s="46" t="e">
        <f>IF(COUNTIF('[1]Tableau'!$D$2:$D$61,36),"",IF(COUNTIF('[1]Clt 9 à 12'!$D$2:$D$5,36),"",IF(COUNTIF('[1]Clt 13 à 16'!$D$2:$D$5,36),"",IF(COUNTIF('[1]Clt 17 à 24'!$D$2:$D$15,36),"",IF(COUNTIF('[1]Clt 25 à 32'!$D$2:$D$15,36),"",36)))))</f>
        <v>#VALUE!</v>
      </c>
    </row>
    <row r="38" spans="6:43" ht="12.75"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 t="e">
        <f>IF(COUNTIF('[1]Tableau'!$D$2:$D$61,37),"",IF(COUNTIF('[1]Clt 9 à 12'!$D$2:$D$5,37),"",IF(COUNTIF('[1]Clt 13 à 16'!$D$2:$D$5,37),"",IF(COUNTIF('[1]Clt 17 à 24'!$D$2:$D$15,37),"",IF(COUNTIF('[1]Clt 25 à 32'!$D$2:$D$15,37),"",37)))))</f>
        <v>#VALUE!</v>
      </c>
      <c r="AO38" s="46" t="e">
        <f>IF(COUNTIF('[1]Tableau'!$D$2:$D$61,37),"",IF(COUNTIF('[1]Clt 9 à 12'!$D$2:$D$5,37),"",IF(COUNTIF('[1]Clt 13 à 16'!$D$2:$D$5,37),"",IF(COUNTIF('[1]Clt 17 à 24'!$D$2:$D$15,37),"",IF(COUNTIF('[1]Clt 25 à 32'!$D$2:$D$15,37),"",37)))))</f>
        <v>#VALUE!</v>
      </c>
      <c r="AP38" s="46" t="e">
        <f>IF(COUNTIF('[1]Tableau'!$D$2:$D$61,37),"",IF(COUNTIF('[1]Clt 9 à 12'!$D$2:$D$5,37),"",IF(COUNTIF('[1]Clt 13 à 16'!$D$2:$D$5,37),"",IF(COUNTIF('[1]Clt 17 à 24'!$D$2:$D$15,37),"",IF(COUNTIF('[1]Clt 25 à 32'!$D$2:$D$15,37),"",37)))))</f>
        <v>#VALUE!</v>
      </c>
      <c r="AQ38" s="46" t="e">
        <f>IF(COUNTIF('[1]Tableau'!$D$2:$D$61,37),"",IF(COUNTIF('[1]Clt 9 à 12'!$D$2:$D$5,37),"",IF(COUNTIF('[1]Clt 13 à 16'!$D$2:$D$5,37),"",IF(COUNTIF('[1]Clt 17 à 24'!$D$2:$D$15,37),"",IF(COUNTIF('[1]Clt 25 à 32'!$D$2:$D$15,37),"",37)))))</f>
        <v>#VALUE!</v>
      </c>
    </row>
    <row r="39" spans="6:43" ht="12.75"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 t="e">
        <f>IF(COUNTIF('[1]Tableau'!$D$2:$D$61,38),"",IF(COUNTIF('[1]Clt 9 à 12'!$D$2:$D$5,38),"",IF(COUNTIF('[1]Clt 13 à 16'!$D$2:$D$5,38),"",IF(COUNTIF('[1]Clt 17 à 24'!$D$2:$D$15,38),"",IF(COUNTIF('[1]Clt 25 à 32'!$D$2:$D$15,38),"",38)))))</f>
        <v>#VALUE!</v>
      </c>
      <c r="AP39" s="46" t="e">
        <f>IF(COUNTIF('[1]Tableau'!$D$2:$D$61,38),"",IF(COUNTIF('[1]Clt 9 à 12'!$D$2:$D$5,38),"",IF(COUNTIF('[1]Clt 13 à 16'!$D$2:$D$5,38),"",IF(COUNTIF('[1]Clt 17 à 24'!$D$2:$D$15,38),"",IF(COUNTIF('[1]Clt 25 à 32'!$D$2:$D$15,38),"",38)))))</f>
        <v>#VALUE!</v>
      </c>
      <c r="AQ39" s="46" t="e">
        <f>IF(COUNTIF('[1]Tableau'!$D$2:$D$61,38),"",IF(COUNTIF('[1]Clt 9 à 12'!$D$2:$D$5,38),"",IF(COUNTIF('[1]Clt 13 à 16'!$D$2:$D$5,38),"",IF(COUNTIF('[1]Clt 17 à 24'!$D$2:$D$15,38),"",IF(COUNTIF('[1]Clt 25 à 32'!$D$2:$D$15,38),"",38)))))</f>
        <v>#VALUE!</v>
      </c>
    </row>
    <row r="40" spans="6:43" ht="12.75"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 t="e">
        <f>IF(COUNTIF('[1]Tableau'!$D$2:$D$61,39),"",IF(COUNTIF('[1]Clt 9 à 12'!$D$2:$D$5,39),"",IF(COUNTIF('[1]Clt 13 à 16'!$D$2:$D$5,39),"",IF(COUNTIF('[1]Clt 17 à 24'!$D$2:$D$15,39),"",IF(COUNTIF('[1]Clt 25 à 32'!$D$2:$D$15,39),"",39)))))</f>
        <v>#VALUE!</v>
      </c>
      <c r="AQ40" s="46" t="e">
        <f>IF(COUNTIF('[1]Tableau'!$D$2:$D$61,39),"",IF(COUNTIF('[1]Clt 9 à 12'!$D$2:$D$5,39),"",IF(COUNTIF('[1]Clt 13 à 16'!$D$2:$D$5,39),"",IF(COUNTIF('[1]Clt 17 à 24'!$D$2:$D$15,39),"",IF(COUNTIF('[1]Clt 25 à 32'!$D$2:$D$15,39),"",39)))))</f>
        <v>#VALUE!</v>
      </c>
    </row>
    <row r="41" spans="6:43" ht="12.75"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 t="e">
        <f>IF(COUNTIF('[1]Tableau'!$D$2:$D$61,40),"",IF(COUNTIF('[1]Clt 9 à 12'!$D$2:$D$5,40),"",IF(COUNTIF('[1]Clt 13 à 16'!$D$2:$D$5,40),"",IF(COUNTIF('[1]Clt 17 à 24'!$D$2:$D$15,40),"",IF(COUNTIF('[1]Clt 25 à 32'!$D$2:$D$15,40),"",40)))))</f>
        <v>#VALUE!</v>
      </c>
    </row>
  </sheetData>
  <sheetProtection password="D072" sheet="1" formatCells="0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9" sqref="A19:A37"/>
    </sheetView>
  </sheetViews>
  <sheetFormatPr defaultColWidth="11.421875" defaultRowHeight="12.75"/>
  <cols>
    <col min="1" max="1" width="11.421875" style="45" customWidth="1"/>
    <col min="2" max="2" width="23.00390625" style="45" customWidth="1"/>
    <col min="3" max="16384" width="11.421875" style="45" customWidth="1"/>
  </cols>
  <sheetData>
    <row r="1" spans="1:5" ht="12.75">
      <c r="A1" s="87" t="s">
        <v>83</v>
      </c>
      <c r="B1" s="87"/>
      <c r="C1" s="87"/>
      <c r="D1" s="87"/>
      <c r="E1" s="87"/>
    </row>
    <row r="3" spans="1:2" ht="12.75">
      <c r="A3" s="43" t="s">
        <v>1</v>
      </c>
      <c r="B3" s="43"/>
    </row>
    <row r="4" spans="1:2" ht="12.75">
      <c r="A4" s="43" t="s">
        <v>15</v>
      </c>
      <c r="B4" s="43"/>
    </row>
    <row r="5" spans="1:2" ht="12.75">
      <c r="A5" s="43" t="s">
        <v>14</v>
      </c>
      <c r="B5" s="43"/>
    </row>
    <row r="6" spans="1:2" ht="12.75">
      <c r="A6" s="43" t="s">
        <v>13</v>
      </c>
      <c r="B6" s="43"/>
    </row>
    <row r="7" ht="12.75">
      <c r="A7" s="43" t="s">
        <v>84</v>
      </c>
    </row>
    <row r="8" ht="12.75">
      <c r="A8" s="43" t="s">
        <v>85</v>
      </c>
    </row>
    <row r="9" ht="12.75">
      <c r="A9" s="43" t="s">
        <v>86</v>
      </c>
    </row>
    <row r="10" ht="12.75">
      <c r="A10" s="43" t="s">
        <v>87</v>
      </c>
    </row>
    <row r="11" ht="12.75">
      <c r="A11" s="43" t="s">
        <v>25</v>
      </c>
    </row>
    <row r="12" ht="12.75">
      <c r="A12" s="43" t="s">
        <v>18</v>
      </c>
    </row>
    <row r="13" ht="12.75">
      <c r="A13" s="43" t="s">
        <v>88</v>
      </c>
    </row>
    <row r="14" ht="12.75">
      <c r="A14" s="43" t="s">
        <v>89</v>
      </c>
    </row>
    <row r="15" ht="12.75">
      <c r="A15" s="43" t="s">
        <v>35</v>
      </c>
    </row>
    <row r="16" ht="12.75">
      <c r="A16" s="43" t="s">
        <v>29</v>
      </c>
    </row>
    <row r="17" ht="12.75">
      <c r="A17" s="43" t="s">
        <v>30</v>
      </c>
    </row>
    <row r="18" ht="12.75">
      <c r="A18" s="43" t="s">
        <v>90</v>
      </c>
    </row>
    <row r="19" ht="12.75">
      <c r="A19" s="43"/>
    </row>
    <row r="20" ht="12.75">
      <c r="A20" s="43"/>
    </row>
    <row r="21" ht="12.75">
      <c r="A21" s="43"/>
    </row>
    <row r="22" ht="12.75">
      <c r="A22" s="43"/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spans="1:2" ht="12.75">
      <c r="A27" s="43"/>
      <c r="B27" s="43"/>
    </row>
    <row r="28" ht="12.75">
      <c r="A28" s="43"/>
    </row>
    <row r="29" ht="12.75">
      <c r="A29" s="43"/>
    </row>
    <row r="30" ht="12.75">
      <c r="A30" s="43"/>
    </row>
    <row r="31" ht="12.75">
      <c r="A31" s="43"/>
    </row>
    <row r="32" ht="12.75">
      <c r="A32" s="43"/>
    </row>
    <row r="33" ht="12.75">
      <c r="A33" s="43"/>
    </row>
    <row r="34" ht="12.75">
      <c r="A34" s="4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LEDUC</dc:creator>
  <cp:keywords/>
  <dc:description/>
  <cp:lastModifiedBy>Christine DEMELLIER</cp:lastModifiedBy>
  <cp:lastPrinted>2008-04-22T13:39:48Z</cp:lastPrinted>
  <dcterms:created xsi:type="dcterms:W3CDTF">2005-01-25T13:27:57Z</dcterms:created>
  <dcterms:modified xsi:type="dcterms:W3CDTF">2017-01-17T10:37:39Z</dcterms:modified>
  <cp:category/>
  <cp:version/>
  <cp:contentType/>
  <cp:contentStatus/>
</cp:coreProperties>
</file>